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５年度\240306_令和４年度財政状況資料集の作成等について\02_回答\"/>
    </mc:Choice>
  </mc:AlternateContent>
  <xr:revisionPtr revIDLastSave="0" documentId="13_ncr:1_{8EF86BAE-52C0-490B-BFF3-E2C4531B3811}"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<sst xmlns="http://schemas.openxmlformats.org/spreadsheetml/2006/main" count="1114" uniqueCount="609">
  <si>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</si>
  <si>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</si>
  <si>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</si>
  <si>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</si>
  <si>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</si>
  <si>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</si>
  <si>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</si>
  <si>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</si>
  <si>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</si>
  <si>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</si>
  <si>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</si>
  <si>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</si>
  <si>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</si>
  <si>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</si>
  <si>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</si>
  <si>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</si>
  <si>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</si>
  <si>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</si>
  <si>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</si>
  <si>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</si>
  <si>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</si>
  <si>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</si>
  <si>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</si>
  <si>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</si>
  <si>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</si>
  <si>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</si>
  <si>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</si>
  <si>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</si>
  <si>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</si>
  <si>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</si>
  <si>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</si>
  <si>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</si>
  <si>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</si>
  <si>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</si>
  <si>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</si>
  <si>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</si>
  <si>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</si>
  <si>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</si>
  <si>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</si>
  <si>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</si>
  <si>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</si>
  <si>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</si>
  <si>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</si>
  <si>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</si>
  <si>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</si>
  <si>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</si>
  <si>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</si>
  <si>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</si>
  <si>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</si>
  <si>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</si>
  <si>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</si>
  <si>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</si>
  <si>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</si>
  <si>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</si>
  <si>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</si>
  <si>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</si>
  <si>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</si>
  <si>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</si>
  <si>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</si>
  <si>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</si>
  <si>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</si>
  <si>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</si>
  <si>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</si>
  <si>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</si>
  <si>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</si>
  <si>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</si>
  <si>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</si>
  <si>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</si>
  <si>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</si>
  <si>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</si>
  <si>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</si>
  <si>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</si>
  <si>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</si>
  <si>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</si>
  <si>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</si>
  <si>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</si>
  <si>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</si>
  <si>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</si>
  <si>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</si>
  <si>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</si>
  <si>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</si>
  <si>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</si>
  <si>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</si>
  <si>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</si>
  <si>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</si>
  <si>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</si>
  <si>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</si>
  <si>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</si>
  <si>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</si>
  <si>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</si>
  <si>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</si>
  <si>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</si>
  <si>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</si>
  <si>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</si>
  <si>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</si>
  <si>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</si>
  <si>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</si>
  <si>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</si>
  <si>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</si>
  <si>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</si>
  <si>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</si>
  <si>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</si>
  <si>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</si>
  <si>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</si>
  <si>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</si>
  <si>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</si>
  <si>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</si>
  <si>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</si>
  <si>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</si>
  <si>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</si>
  <si>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</si>
  <si>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</si>
  <si>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</si>
  <si>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</si>
  <si>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</si>
  <si>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</si>
  <si>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</si>
  <si>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</si>
  <si>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</si>
  <si>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</si>
  <si>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</si>
  <si>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</si>
  <si>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</si>
  <si>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</si>
  <si>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</si>
  <si>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</si>
  <si>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</si>
  <si>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</si>
  <si>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</si>
  <si>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</si>
  <si>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</si>
  <si>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</si>
  <si>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</si>
  <si>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</si>
  <si>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</si>
  <si>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</si>
  <si>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</si>
  <si>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</si>
  <si>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</si>
  <si>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</si>
  <si>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</si>
  <si>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</si>
  <si>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</si>
  <si>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</si>
  <si>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</si>
  <si>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</si>
  <si>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</si>
  <si>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</si>
  <si>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</si>
  <si>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</si>
  <si>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</si>
  <si>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</si>
  <si>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</si>
  <si>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</si>
  <si>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</si>
  <si>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</si>
  <si>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</si>
  <si>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</si>
  <si>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</si>
  <si>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</si>
  <si>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</si>
  <si>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</si>
  <si>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</si>
  <si>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</si>
  <si>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</si>
  <si>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</si>
  <si>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</si>
  <si>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</si>
  <si>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</si>
  <si>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</si>
  <si>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</si>
  <si>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</si>
  <si>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</si>
  <si>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</si>
  <si>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</si>
  <si>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</si>
  <si>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</si>
  <si>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</si>
  <si>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</si>
  <si>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</si>
  <si>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</si>
  <si>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</si>
  <si>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</si>
  <si>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</si>
  <si>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</si>
  <si>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</si>
  <si>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</si>
  <si>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</si>
  <si>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</si>
  <si>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</si>
  <si>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</si>
  <si>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</si>
  <si>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</si>
  <si>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</si>
  <si>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</si>
  <si>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</si>
  <si>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</si>
  <si>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</si>
  <si>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</si>
  <si>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</si>
  <si>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</si>
  <si>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</si>
  <si>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</si>
  <si>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</si>
  <si>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</si>
  <si>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</si>
  <si>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</si>
  <si>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</si>
  <si>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</si>
  <si>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</si>
  <si>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</si>
  <si>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</si>
  <si>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</si>
  <si>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</si>
  <si>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</si>
  <si>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</si>
  <si>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</si>
  <si>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</si>
  <si>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熊本県御船町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</si>
  <si>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</si>
  <si>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</si>
  <si>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</si>
  <si>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</si>
  <si>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</si>
  <si>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</si>
  <si>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</si>
  <si>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</si>
  <si>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</si>
  <si>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</si>
  <si>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</si>
  <si>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</si>
  <si>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</si>
  <si>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</si>
  <si>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</si>
  <si>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</si>
  <si>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</si>
  <si>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</si>
  <si>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</si>
  <si>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</si>
  <si>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</si>
  <si>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</si>
  <si>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</si>
  <si>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</si>
  <si>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</si>
  <si>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</si>
  <si>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</si>
  <si>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</si>
  <si>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</si>
  <si>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</si>
  <si>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</si>
  <si>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</si>
  <si>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</si>
  <si>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</si>
  <si>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</si>
  <si>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</si>
  <si>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</si>
  <si>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</si>
  <si>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</si>
  <si>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</si>
  <si>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</si>
  <si>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</si>
  <si>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</si>
  <si>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</si>
  <si>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</si>
  <si>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</si>
  <si>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</si>
  <si>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</si>
  <si>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</si>
  <si>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</si>
  <si>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</si>
  <si>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</si>
  <si>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</si>
  <si>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</si>
  <si>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</si>
  <si>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</si>
  <si>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</si>
  <si>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</si>
  <si>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</si>
  <si>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</si>
  <si>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</si>
  <si>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</si>
  <si>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</si>
  <si>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</si>
  <si>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</si>
  <si>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</si>
  <si>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</si>
  <si>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</si>
  <si>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</si>
  <si>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</si>
  <si>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</si>
  <si>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</si>
  <si>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</si>
  <si>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</si>
  <si>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</si>
  <si>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</si>
  <si>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</si>
  <si>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</si>
  <si>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</si>
  <si>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</si>
  <si>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</si>
  <si>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</si>
  <si>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</si>
  <si>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</si>
  <si>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</si>
  <si>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</si>
  <si>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</si>
  <si>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</si>
  <si>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</si>
  <si>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</si>
  <si>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</si>
  <si>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</si>
  <si>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</si>
  <si>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</si>
  <si>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</si>
  <si>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</si>
  <si>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</si>
  <si>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</si>
  <si>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</si>
  <si>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</si>
  <si>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</si>
  <si>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</si>
  <si>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</si>
  <si>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</si>
  <si>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</si>
  <si>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</si>
  <si>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</si>
  <si>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</si>
  <si>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</si>
  <si>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</si>
  <si>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</si>
  <si>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</si>
  <si>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</si>
  <si>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</si>
  <si>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</si>
  <si>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</si>
  <si>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</si>
  <si>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</si>
  <si>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</si>
  <si>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</si>
  <si>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</si>
  <si>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</si>
  <si>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</si>
  <si>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</si>
  <si>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</si>
  <si>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</si>
  <si>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</si>
  <si>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</si>
  <si>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</si>
  <si>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</si>
  <si>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</si>
  <si>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</si>
  <si>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</si>
  <si>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</si>
  <si>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</si>
  <si>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</si>
  <si>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</si>
  <si>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</si>
  <si>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</si>
  <si>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</si>
  <si>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</si>
  <si>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</si>
  <si>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</si>
  <si>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</si>
  <si>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</si>
  <si>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</si>
  <si>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</si>
  <si>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</si>
  <si>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</si>
  <si>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</si>
  <si>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</si>
  <si>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</si>
  <si>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熊本県御船町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</si>
  <si>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</si>
  <si>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</si>
  <si>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</si>
  <si>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</si>
  <si>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</si>
  <si>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</si>
  <si>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</si>
  <si>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</si>
  <si>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</si>
  <si>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</si>
  <si>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</si>
  <si>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</si>
  <si>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</si>
  <si>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</si>
  <si>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</si>
  <si>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</si>
  <si>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</si>
  <si>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</si>
  <si>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</si>
  <si>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</si>
  <si>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</si>
  <si>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</si>
  <si>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</si>
  <si>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</si>
  <si>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</si>
  <si>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</si>
  <si>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</si>
  <si>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</si>
  <si>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</si>
  <si>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</si>
  <si>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</si>
  <si>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</si>
  <si>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</si>
  <si>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</si>
  <si>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</si>
  <si>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</si>
  <si>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</si>
  <si>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</si>
  <si>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</si>
  <si>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</si>
  <si>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</si>
  <si>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</si>
  <si>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</si>
  <si>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</si>
  <si>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</si>
  <si>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</si>
  <si>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</si>
  <si>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</si>
  <si>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</si>
  <si>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</si>
  <si>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</si>
  <si>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</si>
  <si>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</si>
  <si>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</si>
  <si>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</si>
  <si>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</si>
  <si>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</si>
  <si>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</si>
  <si>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</si>
  <si>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</si>
  <si>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</si>
  <si>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</si>
  <si>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</si>
  <si>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</si>
  <si>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</si>
  <si>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</si>
  <si>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</si>
  <si>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</si>
  <si>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</si>
  <si>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</si>
  <si>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</si>
  <si>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</si>
  <si>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</si>
  <si>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</si>
  <si>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</si>
  <si>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</si>
  <si>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</si>
  <si>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</si>
  <si>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</si>
  <si>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</si>
  <si>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</si>
  <si>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</si>
  <si>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</si>
  <si>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</si>
  <si>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</si>
  <si>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</si>
  <si>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</si>
  <si>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</si>
  <si>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</si>
  <si>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</si>
  <si>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</si>
  <si>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</si>
  <si>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</si>
  <si>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</si>
  <si>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</si>
  <si>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</si>
  <si>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</si>
  <si>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</si>
  <si>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</si>
  <si>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</si>
  <si>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</si>
  <si>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</si>
  <si>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</si>
  <si>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</si>
  <si>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</si>
  <si>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</si>
  <si>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</si>
  <si>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</si>
  <si>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</si>
  <si>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</si>
  <si>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</si>
  <si>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</si>
  <si>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御船町公共下水道事業特別会計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</si>
  <si>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</si>
  <si>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</si>
  <si>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御船町緑の村運営事業特別会計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</si>
  <si>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</si>
  <si>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御船町介護保険事業特別会計</t>
    <phoneticPr fontId="5"/>
  </si>
  <si>
    <t>(Ｆ)</t>
    <phoneticPr fontId="5"/>
  </si>
  <si>
    <t>御船町後期高齢者医療事業特別会計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</si>
  <si>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</si>
  <si>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</si>
  <si>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</si>
  <si>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</si>
  <si>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</si>
  <si>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</si>
  <si>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</si>
  <si>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</si>
  <si>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</si>
  <si>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</si>
  <si>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</si>
  <si>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</si>
  <si>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</si>
  <si>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</si>
  <si>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</si>
  <si>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</si>
  <si>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</si>
  <si>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</si>
  <si>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</si>
  <si>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</si>
  <si>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</si>
  <si>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</si>
  <si>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</si>
  <si>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</si>
  <si>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</si>
  <si>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</si>
  <si>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</si>
  <si>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</si>
  <si>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</si>
  <si>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</si>
  <si>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</si>
  <si>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</si>
  <si>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</si>
  <si>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</si>
  <si>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</si>
  <si>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</si>
  <si>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</si>
  <si>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</si>
  <si>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</si>
  <si>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</si>
  <si>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</si>
  <si>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</si>
  <si>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</si>
  <si>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</si>
  <si>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</si>
  <si>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</si>
  <si>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</si>
  <si>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</si>
  <si>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</si>
  <si>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</si>
  <si>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</si>
  <si>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</si>
  <si>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</si>
  <si>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</si>
  <si>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</si>
  <si>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</si>
  <si>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</si>
  <si>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</si>
  <si>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</si>
  <si>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</si>
  <si>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</si>
  <si>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</si>
  <si>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</si>
  <si>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</si>
  <si>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</si>
  <si>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</si>
  <si>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</si>
  <si>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</si>
  <si>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</si>
  <si>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</si>
  <si>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</si>
  <si>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</si>
  <si>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</si>
  <si>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</si>
  <si>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</si>
  <si>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</si>
  <si>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</si>
  <si>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</si>
  <si>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</si>
  <si>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</si>
  <si>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</si>
  <si>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</si>
  <si>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</si>
  <si>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4.17</t>
  </si>
  <si>
    <t>▲ 0.22</t>
  </si>
  <si>
    <t>一般会計</t>
  </si>
  <si>
    <t>御船町水道事業会計</t>
  </si>
  <si>
    <t>御船町国民健康保険事業特別会計</t>
  </si>
  <si>
    <t>御船町介護保険事業特別会計</t>
  </si>
  <si>
    <t>御船町情報通信基盤施設運営事業特別会計</t>
  </si>
  <si>
    <t>▲ 0.20</t>
  </si>
  <si>
    <t>▲ 0.13</t>
  </si>
  <si>
    <t>御船町後期高齢者医療事業特別会計</t>
  </si>
  <si>
    <t>御船町公共下水道事業特別会計</t>
  </si>
  <si>
    <t>御船町緑の村運営事業特別会計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</si>
  <si>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</si>
  <si>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</si>
  <si>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</si>
  <si>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</si>
  <si>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</si>
  <si>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</si>
  <si>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</si>
  <si>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</si>
  <si>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</si>
  <si>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</si>
  <si>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</si>
  <si>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2"/>
  </si>
  <si>
    <t>平成28年御船町熊本地震復興基金</t>
    <rPh sb="0" eb="2">
      <t>ヘイセイ</t>
    </rPh>
    <rPh sb="4" eb="5">
      <t>ネン</t>
    </rPh>
    <rPh sb="5" eb="8">
      <t>ミフネマチ</t>
    </rPh>
    <rPh sb="8" eb="10">
      <t>クマモト</t>
    </rPh>
    <rPh sb="10" eb="12">
      <t>ジシン</t>
    </rPh>
    <rPh sb="12" eb="14">
      <t>フッコウ</t>
    </rPh>
    <rPh sb="14" eb="16">
      <t>キキン</t>
    </rPh>
    <phoneticPr fontId="2"/>
  </si>
  <si>
    <t>地域福祉振興基金</t>
    <rPh sb="0" eb="2">
      <t>チイキ</t>
    </rPh>
    <rPh sb="2" eb="4">
      <t>フクシ</t>
    </rPh>
    <rPh sb="4" eb="6">
      <t>シンコウ</t>
    </rPh>
    <rPh sb="6" eb="8">
      <t>キキン</t>
    </rPh>
    <phoneticPr fontId="2"/>
  </si>
  <si>
    <t>恐竜博物館振興基金</t>
    <rPh sb="0" eb="2">
      <t>キョウリュウ</t>
    </rPh>
    <rPh sb="2" eb="5">
      <t>ハクブツカン</t>
    </rPh>
    <rPh sb="5" eb="7">
      <t>シンコウ</t>
    </rPh>
    <rPh sb="7" eb="9">
      <t>キキン</t>
    </rPh>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</si>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</sst>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7F6-423B-973F-99F2B7945F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145501</c:v>
                </c:pt>
                <c:pt idx="1">
                  <c:v>214327</c:v>
                </c:pt>
                <c:pt idx="2">
                  <c:v>112642</c:v>
                </c:pt>
                <c:pt idx="3">
                  <c:v>69132</c:v>
                </c:pt>
                <c:pt idx="4">
                  <c:v>60849</c:v>
                </c:pt>
              </c:numCache>
            </c:numRef>
          </c:val>
          <c:smooth val="0"/>
          <c:extLst>
            <c:ext xmlns:c16="http://schemas.microsoft.com/office/drawing/2014/chart" uri="{C3380CC4-5D6E-409C-BE32-E72D297353CC}">
              <c16:uniqueId val="{00000001-57F6-423B-973F-99F2B7945F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11.55</c:v>
                </c:pt>
                <c:pt idx="1">
                  <c:v>9.31</c:v>
                </c:pt>
                <c:pt idx="2">
                  <c:v>8.24</c:v>
                </c:pt>
                <c:pt idx="3">
                  <c:v>14.44</c:v>
                </c:pt>
                <c:pt idx="4">
                  <c:v>11.95</c:v>
                </c:pt>
              </c:numCache>
            </c:numRef>
          </c:val>
          <c:extLst>
            <c:ext xmlns:c16="http://schemas.microsoft.com/office/drawing/2014/chart" uri="{C3380CC4-5D6E-409C-BE32-E72D297353CC}">
              <c16:uniqueId val="{00000000-660B-4F37-9120-0A56F82C5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16.670000000000002</c:v>
                </c:pt>
                <c:pt idx="2">
                  <c:v>20.91</c:v>
                </c:pt>
                <c:pt idx="3">
                  <c:v>25.13</c:v>
                </c:pt>
                <c:pt idx="4">
                  <c:v>35.17</c:v>
                </c:pt>
              </c:numCache>
            </c:numRef>
          </c:val>
          <c:extLst>
            <c:ext xmlns:c16="http://schemas.microsoft.com/office/drawing/2014/chart" uri="{C3380CC4-5D6E-409C-BE32-E72D297353CC}">
              <c16:uniqueId val="{00000001-660B-4F37-9120-0A56F82C5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-4.17</c:v>
                </c:pt>
                <c:pt idx="1">
                  <c:v>-0.22</c:v>
                </c:pt>
                <c:pt idx="2">
                  <c:v>5.3</c:v>
                </c:pt>
                <c:pt idx="3">
                  <c:v>12.74</c:v>
                </c:pt>
                <c:pt idx="4">
                  <c:v>7.12</c:v>
                </c:pt>
              </c:numCache>
            </c:numRef>
          </c:val>
          <c:smooth val="0"/>
          <c:extLst>
            <c:ext xmlns:c16="http://schemas.microsoft.com/office/drawing/2014/chart" uri="{C3380CC4-5D6E-409C-BE32-E72D297353CC}">
              <c16:uniqueId val="{00000002-660B-4F37-9120-0A56F82C5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64-439D-984A-F042F37B27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64-439D-984A-F042F37B2775}"/>
            </c:ext>
          </c:extLst>
        </c:ser>
        <c:ser>
          <c:idx val="2"/>
          <c:order val="2"/>
          <c:tx>
            <c:strRef>
              <c:f>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2-BE64-439D-984A-F042F37B2775}"/>
            </c:ext>
          </c:extLst>
        </c:ser>
        <c:ser>
          <c:idx val="3"/>
          <c:order val="3"/>
          <c:tx>
            <c:strRef>
              <c:f>データシート!$A$30</c:f>
              <c:strCache>
                <c:ptCount val="1"/>
                <c:pt idx="0">
                  <c:v>御船町公共下水道事業特別会計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3.38</c:v>
                </c:pt>
                <c:pt idx="2">
                  <c:v>#N/A</c:v>
                </c:pt>
                <c:pt idx="3">
                  <c:v>0.16</c:v>
                </c:pt>
                <c:pt idx="4">
                  <c:v>#N/A</c:v>
                </c:pt>
                <c:pt idx="5">
                  <c:v>0.27</c:v>
                </c:pt>
                <c:pt idx="6">
                  <c:v>#N/A</c:v>
                </c:pt>
                <c:pt idx="7">
                  <c:v>0.17</c:v>
                </c:pt>
                <c:pt idx="8">
                  <c:v>#N/A</c:v>
                </c:pt>
                <c:pt idx="9">
                  <c:v>0.16</c:v>
                </c:pt>
              </c:numCache>
            </c:numRef>
          </c:val>
          <c:extLst>
            <c:ext xmlns:c16="http://schemas.microsoft.com/office/drawing/2014/chart" uri="{C3380CC4-5D6E-409C-BE32-E72D297353CC}">
              <c16:uniqueId val="{00000003-BE64-439D-984A-F042F37B2775}"/>
            </c:ext>
          </c:extLst>
        </c:ser>
        <c:ser>
          <c:idx val="4"/>
          <c:order val="4"/>
          <c:tx>
            <c:strRef>
              <c:f>データシート!$A$31</c:f>
              <c:strCache>
                <c:ptCount val="1"/>
                <c:pt idx="0">
                  <c:v>御船町後期高齢者医療事業特別会計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0.26</c:v>
                </c:pt>
                <c:pt idx="4">
                  <c:v>#N/A</c:v>
                </c:pt>
                <c:pt idx="5">
                  <c:v>0.28999999999999998</c:v>
                </c:pt>
                <c:pt idx="6">
                  <c:v>#N/A</c:v>
                </c:pt>
                <c:pt idx="7">
                  <c:v>0.28000000000000003</c:v>
                </c:pt>
                <c:pt idx="8">
                  <c:v>#N/A</c:v>
                </c:pt>
                <c:pt idx="9">
                  <c:v>0.32</c:v>
                </c:pt>
              </c:numCache>
            </c:numRef>
          </c:val>
          <c:extLst>
            <c:ext xmlns:c16="http://schemas.microsoft.com/office/drawing/2014/chart" uri="{C3380CC4-5D6E-409C-BE32-E72D297353CC}">
              <c16:uniqueId val="{00000004-BE64-439D-984A-F042F37B2775}"/>
            </c:ext>
          </c:extLst>
        </c:ser>
        <c:ser>
          <c:idx val="5"/>
          <c:order val="5"/>
          <c:tx>
            <c:strRef>
              <c:f>データシート!$A$32</c:f>
              <c:strCache>
                <c:ptCount val="1"/>
                <c:pt idx="0">
                  <c:v>御船町情報通信基盤施設運営事業特別会計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0.2</c:v>
                </c:pt>
                <c:pt idx="1">
                  <c:v>#N/A</c:v>
                </c:pt>
                <c:pt idx="2">
                  <c:v>0.13</c:v>
                </c:pt>
                <c:pt idx="3">
                  <c:v>#N/A</c:v>
                </c:pt>
                <c:pt idx="4">
                  <c:v>#N/A</c:v>
                </c:pt>
                <c:pt idx="5">
                  <c:v>0.08</c:v>
                </c:pt>
                <c:pt idx="6">
                  <c:v>#N/A</c:v>
                </c:pt>
                <c:pt idx="7">
                  <c:v>0.09</c:v>
                </c:pt>
                <c:pt idx="8">
                  <c:v>#N/A</c:v>
                </c:pt>
                <c:pt idx="9">
                  <c:v>0.62</c:v>
                </c:pt>
              </c:numCache>
            </c:numRef>
          </c:val>
          <c:extLst>
            <c:ext xmlns:c16="http://schemas.microsoft.com/office/drawing/2014/chart" uri="{C3380CC4-5D6E-409C-BE32-E72D297353CC}">
              <c16:uniqueId val="{00000005-BE64-439D-984A-F042F37B2775}"/>
            </c:ext>
          </c:extLst>
        </c:ser>
        <c:ser>
          <c:idx val="6"/>
          <c:order val="6"/>
          <c:tx>
            <c:strRef>
              <c:f>データシート!$A$33</c:f>
              <c:strCache>
                <c:ptCount val="1"/>
                <c:pt idx="0">
                  <c:v>御船町介護保険事業特別会計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2.82</c:v>
                </c:pt>
                <c:pt idx="2">
                  <c:v>#N/A</c:v>
                </c:pt>
                <c:pt idx="3">
                  <c:v>2.65</c:v>
                </c:pt>
                <c:pt idx="4">
                  <c:v>#N/A</c:v>
                </c:pt>
                <c:pt idx="5">
                  <c:v>2.13</c:v>
                </c:pt>
                <c:pt idx="6">
                  <c:v>#N/A</c:v>
                </c:pt>
                <c:pt idx="7">
                  <c:v>2.1800000000000002</c:v>
                </c:pt>
                <c:pt idx="8">
                  <c:v>#N/A</c:v>
                </c:pt>
                <c:pt idx="9">
                  <c:v>2.11</c:v>
                </c:pt>
              </c:numCache>
            </c:numRef>
          </c:val>
          <c:extLst>
            <c:ext xmlns:c16="http://schemas.microsoft.com/office/drawing/2014/chart" uri="{C3380CC4-5D6E-409C-BE32-E72D297353CC}">
              <c16:uniqueId val="{00000006-BE64-439D-984A-F042F37B2775}"/>
            </c:ext>
          </c:extLst>
        </c:ser>
        <c:ser>
          <c:idx val="7"/>
          <c:order val="7"/>
          <c:tx>
            <c:strRef>
              <c:f>データシート!$A$34</c:f>
              <c:strCache>
                <c:ptCount val="1"/>
                <c:pt idx="0">
                  <c:v>御船町国民健康保険事業特別会計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4.8899999999999997</c:v>
                </c:pt>
                <c:pt idx="2">
                  <c:v>#N/A</c:v>
                </c:pt>
                <c:pt idx="3">
                  <c:v>4.47</c:v>
                </c:pt>
                <c:pt idx="4">
                  <c:v>#N/A</c:v>
                </c:pt>
                <c:pt idx="5">
                  <c:v>4.08</c:v>
                </c:pt>
                <c:pt idx="6">
                  <c:v>#N/A</c:v>
                </c:pt>
                <c:pt idx="7">
                  <c:v>3.6</c:v>
                </c:pt>
                <c:pt idx="8">
                  <c:v>#N/A</c:v>
                </c:pt>
                <c:pt idx="9">
                  <c:v>2.71</c:v>
                </c:pt>
              </c:numCache>
            </c:numRef>
          </c:val>
          <c:extLst>
            <c:ext xmlns:c16="http://schemas.microsoft.com/office/drawing/2014/chart" uri="{C3380CC4-5D6E-409C-BE32-E72D297353CC}">
              <c16:uniqueId val="{00000007-BE64-439D-984A-F042F37B2775}"/>
            </c:ext>
          </c:extLst>
        </c:ser>
        <c:ser>
          <c:idx val="8"/>
          <c:order val="8"/>
          <c:tx>
            <c:strRef>
              <c:f>データシート!$A$35</c:f>
              <c:strCache>
                <c:ptCount val="1"/>
                <c:pt idx="0">
                  <c:v>御船町水道事業会計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5.54</c:v>
                </c:pt>
                <c:pt idx="2">
                  <c:v>#N/A</c:v>
                </c:pt>
                <c:pt idx="3">
                  <c:v>4.51</c:v>
                </c:pt>
                <c:pt idx="4">
                  <c:v>#N/A</c:v>
                </c:pt>
                <c:pt idx="5">
                  <c:v>4.03</c:v>
                </c:pt>
                <c:pt idx="6">
                  <c:v>#N/A</c:v>
                </c:pt>
                <c:pt idx="7">
                  <c:v>3.68</c:v>
                </c:pt>
                <c:pt idx="8">
                  <c:v>#N/A</c:v>
                </c:pt>
                <c:pt idx="9">
                  <c:v>3.52</c:v>
                </c:pt>
              </c:numCache>
            </c:numRef>
          </c:val>
          <c:extLst>
            <c:ext xmlns:c16="http://schemas.microsoft.com/office/drawing/2014/chart" uri="{C3380CC4-5D6E-409C-BE32-E72D297353CC}">
              <c16:uniqueId val="{00000008-BE64-439D-984A-F042F37B27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11.75</c:v>
                </c:pt>
                <c:pt idx="2">
                  <c:v>#N/A</c:v>
                </c:pt>
                <c:pt idx="3">
                  <c:v>9.44</c:v>
                </c:pt>
                <c:pt idx="4">
                  <c:v>#N/A</c:v>
                </c:pt>
                <c:pt idx="5">
                  <c:v>8.15</c:v>
                </c:pt>
                <c:pt idx="6">
                  <c:v>#N/A</c:v>
                </c:pt>
                <c:pt idx="7">
                  <c:v>14.34</c:v>
                </c:pt>
                <c:pt idx="8">
                  <c:v>#N/A</c:v>
                </c:pt>
                <c:pt idx="9">
                  <c:v>11.33</c:v>
                </c:pt>
              </c:numCache>
            </c:numRef>
          </c:val>
          <c:extLst>
            <c:ext xmlns:c16="http://schemas.microsoft.com/office/drawing/2014/chart" uri="{C3380CC4-5D6E-409C-BE32-E72D297353CC}">
              <c16:uniqueId val="{00000009-BE64-439D-984A-F042F37B27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619</c:v>
                </c:pt>
                <c:pt idx="5">
                  <c:v>859</c:v>
                </c:pt>
                <c:pt idx="8">
                  <c:v>1000</c:v>
                </c:pt>
                <c:pt idx="11">
                  <c:v>1095</c:v>
                </c:pt>
                <c:pt idx="14">
                  <c:v>1152</c:v>
                </c:pt>
              </c:numCache>
            </c:numRef>
          </c:val>
          <c:extLst>
            <c:ext xmlns:c16="http://schemas.microsoft.com/office/drawing/2014/chart" uri="{C3380CC4-5D6E-409C-BE32-E72D297353CC}">
              <c16:uniqueId val="{00000000-9ECE-4B98-BB3E-0CB0E22D47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1-9ECE-4B98-BB3E-0CB0E22D47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CE-4B98-BB3E-0CB0E22D47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41</c:v>
                </c:pt>
                <c:pt idx="6">
                  <c:v>41</c:v>
                </c:pt>
                <c:pt idx="9">
                  <c:v>44</c:v>
                </c:pt>
                <c:pt idx="12">
                  <c:v>45</c:v>
                </c:pt>
              </c:numCache>
            </c:numRef>
          </c:val>
          <c:extLst>
            <c:ext xmlns:c16="http://schemas.microsoft.com/office/drawing/2014/chart" uri="{C3380CC4-5D6E-409C-BE32-E72D297353CC}">
              <c16:uniqueId val="{00000003-9ECE-4B98-BB3E-0CB0E22D47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201</c:v>
                </c:pt>
                <c:pt idx="6">
                  <c:v>191</c:v>
                </c:pt>
                <c:pt idx="9">
                  <c:v>179</c:v>
                </c:pt>
                <c:pt idx="12">
                  <c:v>203</c:v>
                </c:pt>
              </c:numCache>
            </c:numRef>
          </c:val>
          <c:extLst>
            <c:ext xmlns:c16="http://schemas.microsoft.com/office/drawing/2014/chart" uri="{C3380CC4-5D6E-409C-BE32-E72D297353CC}">
              <c16:uniqueId val="{00000004-9ECE-4B98-BB3E-0CB0E22D47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CE-4B98-BB3E-0CB0E22D47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CE-4B98-BB3E-0CB0E22D47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709</c:v>
                </c:pt>
                <c:pt idx="3">
                  <c:v>975</c:v>
                </c:pt>
                <c:pt idx="6">
                  <c:v>1301</c:v>
                </c:pt>
                <c:pt idx="9">
                  <c:v>1480</c:v>
                </c:pt>
                <c:pt idx="12">
                  <c:v>1563</c:v>
                </c:pt>
              </c:numCache>
            </c:numRef>
          </c:val>
          <c:extLst>
            <c:ext xmlns:c16="http://schemas.microsoft.com/office/drawing/2014/chart" uri="{C3380CC4-5D6E-409C-BE32-E72D297353CC}">
              <c16:uniqueId val="{00000007-9ECE-4B98-BB3E-0CB0E22D47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343</c:v>
                </c:pt>
                <c:pt idx="2">
                  <c:v>#N/A</c:v>
                </c:pt>
                <c:pt idx="3">
                  <c:v>#N/A</c:v>
                </c:pt>
                <c:pt idx="4">
                  <c:v>360</c:v>
                </c:pt>
                <c:pt idx="5">
                  <c:v>#N/A</c:v>
                </c:pt>
                <c:pt idx="6">
                  <c:v>#N/A</c:v>
                </c:pt>
                <c:pt idx="7">
                  <c:v>533</c:v>
                </c:pt>
                <c:pt idx="8">
                  <c:v>#N/A</c:v>
                </c:pt>
                <c:pt idx="9">
                  <c:v>#N/A</c:v>
                </c:pt>
                <c:pt idx="10">
                  <c:v>608</c:v>
                </c:pt>
                <c:pt idx="11">
                  <c:v>#N/A</c:v>
                </c:pt>
                <c:pt idx="12">
                  <c:v>#N/A</c:v>
                </c:pt>
                <c:pt idx="13">
                  <c:v>659</c:v>
                </c:pt>
                <c:pt idx="14">
                  <c:v>#N/A</c:v>
                </c:pt>
              </c:numCache>
            </c:numRef>
          </c:val>
          <c:smooth val="0"/>
          <c:extLst>
            <c:ext xmlns:c16="http://schemas.microsoft.com/office/drawing/2014/chart" uri="{C3380CC4-5D6E-409C-BE32-E72D297353CC}">
              <c16:uniqueId val="{00000008-9ECE-4B98-BB3E-0CB0E22D47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12842</c:v>
                </c:pt>
                <c:pt idx="5">
                  <c:v>13418</c:v>
                </c:pt>
                <c:pt idx="8">
                  <c:v>13120</c:v>
                </c:pt>
                <c:pt idx="11">
                  <c:v>12508</c:v>
                </c:pt>
                <c:pt idx="14">
                  <c:v>11696</c:v>
                </c:pt>
              </c:numCache>
            </c:numRef>
          </c:val>
          <c:extLst>
            <c:ext xmlns:c16="http://schemas.microsoft.com/office/drawing/2014/chart" uri="{C3380CC4-5D6E-409C-BE32-E72D297353CC}">
              <c16:uniqueId val="{00000000-915D-4DB6-9459-20634EFDD2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c:v>
                </c:pt>
                <c:pt idx="5">
                  <c:v>812</c:v>
                </c:pt>
                <c:pt idx="8">
                  <c:v>817</c:v>
                </c:pt>
                <c:pt idx="11">
                  <c:v>814</c:v>
                </c:pt>
                <c:pt idx="14">
                  <c:v>768</c:v>
                </c:pt>
              </c:numCache>
            </c:numRef>
          </c:val>
          <c:extLst>
            <c:ext xmlns:c16="http://schemas.microsoft.com/office/drawing/2014/chart" uri="{C3380CC4-5D6E-409C-BE32-E72D297353CC}">
              <c16:uniqueId val="{00000001-915D-4DB6-9459-20634EFDD2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1887</c:v>
                </c:pt>
                <c:pt idx="5">
                  <c:v>2353</c:v>
                </c:pt>
                <c:pt idx="8">
                  <c:v>3317</c:v>
                </c:pt>
                <c:pt idx="11">
                  <c:v>4267</c:v>
                </c:pt>
                <c:pt idx="14">
                  <c:v>4923</c:v>
                </c:pt>
              </c:numCache>
            </c:numRef>
          </c:val>
          <c:extLst>
            <c:ext xmlns:c16="http://schemas.microsoft.com/office/drawing/2014/chart" uri="{C3380CC4-5D6E-409C-BE32-E72D297353CC}">
              <c16:uniqueId val="{00000002-915D-4DB6-9459-20634EFDD2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D-4DB6-9459-20634EFDD2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D-4DB6-9459-20634EFDD2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D-4DB6-9459-20634EFDD2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1037</c:v>
                </c:pt>
                <c:pt idx="3">
                  <c:v>1009</c:v>
                </c:pt>
                <c:pt idx="6">
                  <c:v>1022</c:v>
                </c:pt>
                <c:pt idx="9">
                  <c:v>763</c:v>
                </c:pt>
                <c:pt idx="12">
                  <c:v>765</c:v>
                </c:pt>
              </c:numCache>
            </c:numRef>
          </c:val>
          <c:extLst>
            <c:ext xmlns:c16="http://schemas.microsoft.com/office/drawing/2014/chart" uri="{C3380CC4-5D6E-409C-BE32-E72D297353CC}">
              <c16:uniqueId val="{00000006-915D-4DB6-9459-20634EFDD2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704</c:v>
                </c:pt>
                <c:pt idx="3">
                  <c:v>685</c:v>
                </c:pt>
                <c:pt idx="6">
                  <c:v>675</c:v>
                </c:pt>
                <c:pt idx="9">
                  <c:v>693</c:v>
                </c:pt>
                <c:pt idx="12">
                  <c:v>695</c:v>
                </c:pt>
              </c:numCache>
            </c:numRef>
          </c:val>
          <c:extLst>
            <c:ext xmlns:c16="http://schemas.microsoft.com/office/drawing/2014/chart" uri="{C3380CC4-5D6E-409C-BE32-E72D297353CC}">
              <c16:uniqueId val="{00000007-915D-4DB6-9459-20634EFDD2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2549</c:v>
                </c:pt>
                <c:pt idx="3">
                  <c:v>2425</c:v>
                </c:pt>
                <c:pt idx="6">
                  <c:v>2389</c:v>
                </c:pt>
                <c:pt idx="9">
                  <c:v>2126</c:v>
                </c:pt>
                <c:pt idx="12">
                  <c:v>1999</c:v>
                </c:pt>
              </c:numCache>
            </c:numRef>
          </c:val>
          <c:extLst>
            <c:ext xmlns:c16="http://schemas.microsoft.com/office/drawing/2014/chart" uri="{C3380CC4-5D6E-409C-BE32-E72D297353CC}">
              <c16:uniqueId val="{00000008-915D-4DB6-9459-20634EFDD2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5D-4DB6-9459-20634EFDD2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14933</c:v>
                </c:pt>
                <c:pt idx="3">
                  <c:v>16370</c:v>
                </c:pt>
                <c:pt idx="6">
                  <c:v>16444</c:v>
                </c:pt>
                <c:pt idx="9">
                  <c:v>15707</c:v>
                </c:pt>
                <c:pt idx="12">
                  <c:v>14510</c:v>
                </c:pt>
              </c:numCache>
            </c:numRef>
          </c:val>
          <c:extLst>
            <c:ext xmlns:c16="http://schemas.microsoft.com/office/drawing/2014/chart" uri="{C3380CC4-5D6E-409C-BE32-E72D297353CC}">
              <c16:uniqueId val="{0000000A-915D-4DB6-9459-20634EFDD2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4361</c:v>
                </c:pt>
                <c:pt idx="2">
                  <c:v>#N/A</c:v>
                </c:pt>
                <c:pt idx="3">
                  <c:v>#N/A</c:v>
                </c:pt>
                <c:pt idx="4">
                  <c:v>3905</c:v>
                </c:pt>
                <c:pt idx="5">
                  <c:v>#N/A</c:v>
                </c:pt>
                <c:pt idx="6">
                  <c:v>#N/A</c:v>
                </c:pt>
                <c:pt idx="7">
                  <c:v>3276</c:v>
                </c:pt>
                <c:pt idx="8">
                  <c:v>#N/A</c:v>
                </c:pt>
                <c:pt idx="9">
                  <c:v>#N/A</c:v>
                </c:pt>
                <c:pt idx="10">
                  <c:v>1700</c:v>
                </c:pt>
                <c:pt idx="11">
                  <c:v>#N/A</c:v>
                </c:pt>
                <c:pt idx="12">
                  <c:v>#N/A</c:v>
                </c:pt>
                <c:pt idx="13">
                  <c:v>582</c:v>
                </c:pt>
                <c:pt idx="14">
                  <c:v>#N/A</c:v>
                </c:pt>
              </c:numCache>
            </c:numRef>
          </c:val>
          <c:smooth val="0"/>
          <c:extLst>
            <c:ext xmlns:c16="http://schemas.microsoft.com/office/drawing/2014/chart" uri="{C3380CC4-5D6E-409C-BE32-E72D297353CC}">
              <c16:uniqueId val="{0000000B-915D-4DB6-9459-20634EFDD2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1087</c:v>
                </c:pt>
                <c:pt idx="1">
                  <c:v>1418</c:v>
                </c:pt>
                <c:pt idx="2">
                  <c:v>1963</c:v>
                </c:pt>
              </c:numCache>
            </c:numRef>
          </c:val>
          <c:extLst>
            <c:ext xmlns:c16="http://schemas.microsoft.com/office/drawing/2014/chart" uri="{C3380CC4-5D6E-409C-BE32-E72D297353CC}">
              <c16:uniqueId val="{00000000-1AD4-46FB-A740-4D1236612D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249</c:v>
                </c:pt>
                <c:pt idx="1">
                  <c:v>306</c:v>
                </c:pt>
                <c:pt idx="2">
                  <c:v>295</c:v>
                </c:pt>
              </c:numCache>
            </c:numRef>
          </c:val>
          <c:extLst>
            <c:ext xmlns:c16="http://schemas.microsoft.com/office/drawing/2014/chart" uri="{C3380CC4-5D6E-409C-BE32-E72D297353CC}">
              <c16:uniqueId val="{00000001-1AD4-46FB-A740-4D1236612D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1651</c:v>
                </c:pt>
                <c:pt idx="1">
                  <c:v>2150</c:v>
                </c:pt>
                <c:pt idx="2">
                  <c:v>2214</c:v>
                </c:pt>
              </c:numCache>
            </c:numRef>
          </c:val>
          <c:extLst>
            <c:ext xmlns:c16="http://schemas.microsoft.com/office/drawing/2014/chart" uri="{C3380CC4-5D6E-409C-BE32-E72D297353CC}">
              <c16:uniqueId val="{00000002-1AD4-46FB-A740-4D1236612D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一般会計における元利償還金は、平成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年度から増加しており、令和４年度は、災害復旧事業債の元利償還（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千円）が増加の主な要因である。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地方税の伸びはあるものの、災害復旧事業等による地方債借入により、実質公債費比率は増加する見込みである。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一般会計等に係る地方債の残高については、平成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年熊本地震に係る事業の執行に伴う地方債の元利償還が始まったことで、令和４年度の現在高が減少した。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また、令和３年度と比較すると、基金残高が増加したこと（財政調整基金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545,132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）により、充当可能財源が増加し、将来負担比率の分子が大幅に減少した。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今後、地方債の残高を増やさないためにも、事業の峻別を行い、地方債の発行に頼らない予算編成を行い、継続して将来負担比率を抑制できるよう努めていきたい。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令和３年度と比較して基金が増額となった主な要因は、ふるさと応援基金の運用により、財政調整基金の取崩を抑制することができ、積立額が取崩額を上回ったことから、財政調整基金が約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千円が増額となったことにある。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年御船町熊本地震復興基金については、熊本地震からの復旧・復興事業の財源であるため、事業実施に伴い減少していく。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また、今後の災害に備えて財政調整基金の残高を維持するとともに、老朽化した公共施設の建替えに備え、公共施設等整備基金についても計画的な積立てを行う。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年熊本地震で被災市町村が復興計画策定等を通じ、きめ細やかな事業を実施することを目的とする。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自主財源の確保と地域活性化のため、平成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年からふるさと納税に力を入れており、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1,067,679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千円の積立を行った。また、寄附者の意向に沿った事業に対し、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925,135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熊本地震からの復旧・復興事業を進めるうえで、早期復興を図るために使用していく。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寄附者の意向に沿った形で、適宜事業に充当していきたい。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ふるさと応援基金の運用により、財政調整基金の取崩を抑制することができ、積立額が取崩額を上回ったことから、約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千円の基金残高の増加につながった。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今後の大規模な災害等に備えるため、熊本地震発生前である平成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年度と同等金額まで基金を積立てることを目標にしてきた。令和３年度末時点で目標を達成したが、今後も可能な限り事業費を抑制し、基金残高の維持に努める。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熊本地震時の災害廃棄物処理に係る地方債の償還償還の財源として、基金を取り崩したため、約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年度まで災害廃棄物処理事業に係る公債費が発生するため、毎年基金を取り崩し償還財源として活用する見込みである。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また、令和５年度より発生する、令和３年度に借り入れた臨時財政対策債の元金に対しても、令和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年度まで毎年度取り崩しを行い、償還財源として活用する。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％）に加え、町内に中心とする産業がないことから、財政基盤が弱く、類似団体平均を下回っている。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移住定住対策や企業誘致活動を継続していくことにより、人口減少に歯止めをかけ、歳入確保に努めるとともに、より一層施策の重点化、効率化を図り、無駄のない財政運営を行っていく。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％下回っているが、前年度から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その要因として、物価高騰による光熱水費や、平成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年熊本地震の災害復旧事業に関する元金償還など経常的経費が増加したことで、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災害復旧における元金償還については、令和７年度がピークとなる見込みであるため、今後経常収支比率の悪化は避けられない見込みである。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67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46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10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6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令和４年度の人件費・物件費等の状況は、令和３年度よりも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48,852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人件費は、退職者人数に対する新規採用者の減や、令和３年度の退職者数よりも退職者数が少なかったこと等により、約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しかし、物件費は、物価高騰に伴う光熱水費の増加等により、約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千円増加しているため、既存事業を見直すなど行財政改革担当と連携をとり、物件費の削減に努める。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24104</xdr:rowOff>
    </xdr:from>
    <xdr:to>
      <xdr:col>23</xdr:col>
      <xdr:colOff>133350</xdr:colOff>
      <xdr:row>87</xdr:row>
      <xdr:rowOff>122634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940254"/>
          <a:ext cx="8382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91570</xdr:rowOff>
    </xdr:from>
    <xdr:to>
      <xdr:col>19</xdr:col>
      <xdr:colOff>133350</xdr:colOff>
      <xdr:row>87</xdr:row>
      <xdr:rowOff>122634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36270"/>
          <a:ext cx="889000" cy="2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125403</xdr:rowOff>
    </xdr:from>
    <xdr:to>
      <xdr:col>15</xdr:col>
      <xdr:colOff>82550</xdr:colOff>
      <xdr:row>86</xdr:row>
      <xdr:rowOff>91570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55753"/>
          <a:ext cx="889000" cy="4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47222</xdr:rowOff>
    </xdr:from>
    <xdr:to>
      <xdr:col>11</xdr:col>
      <xdr:colOff>31750</xdr:colOff>
      <xdr:row>83</xdr:row>
      <xdr:rowOff>125403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7757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144754</xdr:rowOff>
    </xdr:from>
    <xdr:to>
      <xdr:col>23</xdr:col>
      <xdr:colOff>184150</xdr:colOff>
      <xdr:row>87</xdr:row>
      <xdr:rowOff>74904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8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116831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86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71834</xdr:rowOff>
    </xdr:from>
    <xdr:to>
      <xdr:col>19</xdr:col>
      <xdr:colOff>184150</xdr:colOff>
      <xdr:row>88</xdr:row>
      <xdr:rowOff>1984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9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158211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07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40770</xdr:rowOff>
    </xdr:from>
    <xdr:to>
      <xdr:col>15</xdr:col>
      <xdr:colOff>133350</xdr:colOff>
      <xdr:row>86</xdr:row>
      <xdr:rowOff>142370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127147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74603</xdr:rowOff>
    </xdr:from>
    <xdr:to>
      <xdr:col>11</xdr:col>
      <xdr:colOff>82550</xdr:colOff>
      <xdr:row>84</xdr:row>
      <xdr:rowOff>4753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160980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167872</xdr:rowOff>
    </xdr:from>
    <xdr:to>
      <xdr:col>7</xdr:col>
      <xdr:colOff>31750</xdr:colOff>
      <xdr:row>83</xdr:row>
      <xdr:rowOff>98022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108199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ポイント増加したものの類似団体平均より低い水準にあるため、適正な給与水準を維持できるように制度改正に取組む必要がある。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18445</xdr:rowOff>
    </xdr:from>
    <xdr:to>
      <xdr:col>81</xdr:col>
      <xdr:colOff>44450</xdr:colOff>
      <xdr:row>90</xdr:row>
      <xdr:rowOff>116718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248795"/>
          <a:ext cx="0" cy="1298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88795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51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116718</xdr:rowOff>
    </xdr:from>
    <xdr:to>
      <xdr:col>81</xdr:col>
      <xdr:colOff>133350</xdr:colOff>
      <xdr:row>90</xdr:row>
      <xdr:rowOff>116718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54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104822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9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18445</xdr:rowOff>
    </xdr:from>
    <xdr:to>
      <xdr:col>81</xdr:col>
      <xdr:colOff>133350</xdr:colOff>
      <xdr:row>83</xdr:row>
      <xdr:rowOff>18445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24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54732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33891"/>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82</xdr:row>
      <xdr:rowOff>74991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9385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85573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24191</xdr:rowOff>
    </xdr:from>
    <xdr:to>
      <xdr:col>73</xdr:col>
      <xdr:colOff>44450</xdr:colOff>
      <xdr:row>82</xdr:row>
      <xdr:rowOff>125791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135968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34773</xdr:rowOff>
    </xdr:from>
    <xdr:to>
      <xdr:col>64</xdr:col>
      <xdr:colOff>152400</xdr:colOff>
      <xdr:row>81</xdr:row>
      <xdr:rowOff>136373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146550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年から令和３年まで減少傾向にあったが、令和４年は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人増加になったが、依然として類似団体の平均を上回っており、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今後についても、指定管理等を積極的に取り入れ、削減に努める。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1411</xdr:rowOff>
    </xdr:from>
    <xdr:to>
      <xdr:col>81</xdr:col>
      <xdr:colOff>44450</xdr:colOff>
      <xdr:row>61</xdr:row>
      <xdr:rowOff>9454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98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1411</xdr:rowOff>
    </xdr:from>
    <xdr:to>
      <xdr:col>77</xdr:col>
      <xdr:colOff>44450</xdr:colOff>
      <xdr:row>61</xdr:row>
      <xdr:rowOff>6773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5986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108655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65223"/>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108655</xdr:rowOff>
    </xdr:from>
    <xdr:to>
      <xdr:col>68</xdr:col>
      <xdr:colOff>152400</xdr:colOff>
      <xdr:row>62</xdr:row>
      <xdr:rowOff>6914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6710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130104</xdr:rowOff>
    </xdr:from>
    <xdr:to>
      <xdr:col>81</xdr:col>
      <xdr:colOff>95250</xdr:colOff>
      <xdr:row>61</xdr:row>
      <xdr:rowOff>60254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102181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122061</xdr:rowOff>
    </xdr:from>
    <xdr:to>
      <xdr:col>77</xdr:col>
      <xdr:colOff>95250</xdr:colOff>
      <xdr:row>61</xdr:row>
      <xdr:rowOff>52211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36988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42350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57855</xdr:rowOff>
    </xdr:from>
    <xdr:to>
      <xdr:col>68</xdr:col>
      <xdr:colOff>203200</xdr:colOff>
      <xdr:row>61</xdr:row>
      <xdr:rowOff>159455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144232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127564</xdr:rowOff>
    </xdr:from>
    <xdr:to>
      <xdr:col>64</xdr:col>
      <xdr:colOff>152400</xdr:colOff>
      <xdr:row>62</xdr:row>
      <xdr:rowOff>57714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42491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公債費負担の状況を前年度と比較すると、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主な要因は、令和元年度から本格的にスタートした熊本地震に係る公債費の増によるものである。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令和７年度まで公債費が増加傾向であることから、今後、実質公債費比率は悪化する見込みである。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1586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423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将来負担の状況を前年度と比較すると、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主な理由は、基金残高が増加したこと（財政調整基金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545,132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千円増など）、平成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年熊本地震からの復旧工事が減少したことで地方債の借入が抑制されたことが挙げられる。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将来負担比率は回復傾向にあるが、令和７年度まで公債費が増加傾向であることから、今後、将来負担比率は悪化する見込みである。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3861</xdr:rowOff>
    </xdr:from>
    <xdr:to>
      <xdr:col>81</xdr:col>
      <xdr:colOff>44450</xdr:colOff>
      <xdr:row>16</xdr:row>
      <xdr:rowOff>67920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75611"/>
          <a:ext cx="838200" cy="2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67920</xdr:rowOff>
    </xdr:from>
    <xdr:to>
      <xdr:col>77</xdr:col>
      <xdr:colOff>44450</xdr:colOff>
      <xdr:row>18</xdr:row>
      <xdr:rowOff>115926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1112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115926</xdr:rowOff>
    </xdr:from>
    <xdr:to>
      <xdr:col>72</xdr:col>
      <xdr:colOff>203200</xdr:colOff>
      <xdr:row>19</xdr:row>
      <xdr:rowOff>145237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02026"/>
          <a:ext cx="8890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145237</xdr:rowOff>
    </xdr:from>
    <xdr:to>
      <xdr:col>68</xdr:col>
      <xdr:colOff>152400</xdr:colOff>
      <xdr:row>20</xdr:row>
      <xdr:rowOff>105054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02787"/>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124511</xdr:rowOff>
    </xdr:from>
    <xdr:to>
      <xdr:col>81</xdr:col>
      <xdr:colOff>95250</xdr:colOff>
      <xdr:row>15</xdr:row>
      <xdr:rowOff>54661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96588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9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17120</xdr:rowOff>
    </xdr:from>
    <xdr:to>
      <xdr:col>77</xdr:col>
      <xdr:colOff>95250</xdr:colOff>
      <xdr:row>16</xdr:row>
      <xdr:rowOff>118720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103497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65126</xdr:rowOff>
    </xdr:from>
    <xdr:to>
      <xdr:col>73</xdr:col>
      <xdr:colOff>44450</xdr:colOff>
      <xdr:row>18</xdr:row>
      <xdr:rowOff>166725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151502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3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94437</xdr:rowOff>
    </xdr:from>
    <xdr:to>
      <xdr:col>68</xdr:col>
      <xdr:colOff>203200</xdr:colOff>
      <xdr:row>20</xdr:row>
      <xdr:rowOff>24587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9364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3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54254</xdr:rowOff>
    </xdr:from>
    <xdr:to>
      <xdr:col>64</xdr:col>
      <xdr:colOff>152400</xdr:colOff>
      <xdr:row>20</xdr:row>
      <xdr:rowOff>155854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140631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6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ポイント減少している。主な理由としては、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退職者人数に対する新規採用者の減や、令和３年度の退職者数よりも退職者数が少なかったことである。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今後も、民間で実施可能な業務につい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、指定管理制度の導入などを検討し、削減に努める。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116114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583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116114</xdr:rowOff>
    </xdr:from>
    <xdr:to>
      <xdr:col>15</xdr:col>
      <xdr:colOff>98425</xdr:colOff>
      <xdr:row>35</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45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64407</xdr:rowOff>
    </xdr:from>
    <xdr:to>
      <xdr:col>11</xdr:col>
      <xdr:colOff>9525</xdr:colOff>
      <xdr:row>36</xdr:row>
      <xdr:rowOff>56243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6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65314</xdr:rowOff>
    </xdr:from>
    <xdr:to>
      <xdr:col>15</xdr:col>
      <xdr:colOff>149225</xdr:colOff>
      <xdr:row>34</xdr:row>
      <xdr:rowOff>166914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13607</xdr:rowOff>
    </xdr:from>
    <xdr:to>
      <xdr:col>11</xdr:col>
      <xdr:colOff>60325</xdr:colOff>
      <xdr:row>35</xdr:row>
      <xdr:rowOff>115207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主な要因は、物価高騰に伴い光熱水費が増加したためである（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経常的な物件費は、増加傾向が見込まれるため、業務内容の精査や物件費のシーリングを実施することにより抑制を図っていく。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ポイント減少しているが、類似団体平均は依然として上回っている。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経常的な扶助費の総額は、年々増加傾向にあるため、適正な資格審査等を実施することにより、扶助費の抑制に努める。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56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61</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2180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主な要因は、公共下水道事業特別会計の事業量が増加したためである（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また、介護給付費等による介護保険特別会計繰出金は、今後増加傾向が見込まれるため、その他の数値も増加すると考えられる。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58</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996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39370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138430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主な要因は、衛生施設組合負担金が増加したためである（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また、経常的な補助費等の総額は増加傾向にあるため、行政改革で補助団体等の精査を行い、補助費等の見直しに取り組んでいく。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100874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105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140063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10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140063</xdr:rowOff>
    </xdr:from>
    <xdr:to>
      <xdr:col>73</xdr:col>
      <xdr:colOff>180975</xdr:colOff>
      <xdr:row>35</xdr:row>
      <xdr:rowOff>40458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693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40458</xdr:rowOff>
    </xdr:from>
    <xdr:to>
      <xdr:col>69</xdr:col>
      <xdr:colOff>92075</xdr:colOff>
      <xdr:row>35</xdr:row>
      <xdr:rowOff>105773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412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50074</xdr:rowOff>
    </xdr:from>
    <xdr:to>
      <xdr:col>82</xdr:col>
      <xdr:colOff>158750</xdr:colOff>
      <xdr:row>34</xdr:row>
      <xdr:rowOff>151674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66601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89263</xdr:rowOff>
    </xdr:from>
    <xdr:to>
      <xdr:col>74</xdr:col>
      <xdr:colOff>31750</xdr:colOff>
      <xdr:row>35</xdr:row>
      <xdr:rowOff>19413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29590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161108</xdr:rowOff>
    </xdr:from>
    <xdr:to>
      <xdr:col>69</xdr:col>
      <xdr:colOff>142875</xdr:colOff>
      <xdr:row>35</xdr:row>
      <xdr:rowOff>91258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101435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54973</xdr:rowOff>
    </xdr:from>
    <xdr:to>
      <xdr:col>65</xdr:col>
      <xdr:colOff>53975</xdr:colOff>
      <xdr:row>35</xdr:row>
      <xdr:rowOff>156573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166750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ポイント増加している。主に、災害復旧事業債等の公債費（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令和７年度まで公債費が増加傾向であることから、公債費の経常収支比率も増加する見込みである。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40132</xdr:rowOff>
    </xdr:from>
    <xdr:to>
      <xdr:col>24</xdr:col>
      <xdr:colOff>25400</xdr:colOff>
      <xdr:row>80</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56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40132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10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79</xdr:row>
      <xdr:rowOff>165863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818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78</xdr:row>
      <xdr:rowOff>108713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669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35052</xdr:rowOff>
    </xdr:from>
    <xdr:to>
      <xdr:col>24</xdr:col>
      <xdr:colOff>76200</xdr:colOff>
      <xdr:row>80</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115079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160782</xdr:rowOff>
    </xdr:from>
    <xdr:to>
      <xdr:col>20</xdr:col>
      <xdr:colOff>38100</xdr:colOff>
      <xdr:row>80</xdr:row>
      <xdr:rowOff>90932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75709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主な要因は、臨時財政対策債等の経常一般財源等が減額したためである（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引続き、行財政改革担当と連携しながら、歳出の抑制を図り、移住定住対策や企業誘致活動に力を入れることで歳入の確保に努める。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168148</xdr:rowOff>
    </xdr:from>
    <xdr:to>
      <xdr:col>82</xdr:col>
      <xdr:colOff>107950</xdr:colOff>
      <xdr:row>73</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125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168148</xdr:rowOff>
    </xdr:from>
    <xdr:to>
      <xdr:col>78</xdr:col>
      <xdr:colOff>69850</xdr:colOff>
      <xdr:row>75</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1254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69748"/>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760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153924</xdr:rowOff>
    </xdr:from>
    <xdr:to>
      <xdr:col>82</xdr:col>
      <xdr:colOff>158750</xdr:colOff>
      <xdr:row>73</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62501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117348</xdr:rowOff>
    </xdr:from>
    <xdr:to>
      <xdr:col>78</xdr:col>
      <xdr:colOff>120650</xdr:colOff>
      <xdr:row>73</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57675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3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109639</xdr:rowOff>
    </xdr:from>
    <xdr:to>
      <xdr:col>29</xdr:col>
      <xdr:colOff>127000</xdr:colOff>
      <xdr:row>17</xdr:row>
      <xdr:rowOff>110668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71914"/>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109639</xdr:rowOff>
    </xdr:from>
    <xdr:to>
      <xdr:col>26</xdr:col>
      <xdr:colOff>50800</xdr:colOff>
      <xdr:row>17</xdr:row>
      <xdr:rowOff>114821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1914"/>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45047</xdr:rowOff>
    </xdr:from>
    <xdr:to>
      <xdr:col>22</xdr:col>
      <xdr:colOff>114300</xdr:colOff>
      <xdr:row>17</xdr:row>
      <xdr:rowOff>114821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7322"/>
          <a:ext cx="698500" cy="6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45047</xdr:rowOff>
    </xdr:from>
    <xdr:to>
      <xdr:col>18</xdr:col>
      <xdr:colOff>177800</xdr:colOff>
      <xdr:row>17</xdr:row>
      <xdr:rowOff>63843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732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59868</xdr:rowOff>
    </xdr:from>
    <xdr:to>
      <xdr:col>29</xdr:col>
      <xdr:colOff>177800</xdr:colOff>
      <xdr:row>17</xdr:row>
      <xdr:rowOff>161468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31945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58839</xdr:rowOff>
    </xdr:from>
    <xdr:to>
      <xdr:col>26</xdr:col>
      <xdr:colOff>101600</xdr:colOff>
      <xdr:row>17</xdr:row>
      <xdr:rowOff>160439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145216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64021</xdr:rowOff>
    </xdr:from>
    <xdr:to>
      <xdr:col>22</xdr:col>
      <xdr:colOff>165100</xdr:colOff>
      <xdr:row>17</xdr:row>
      <xdr:rowOff>165621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165697</xdr:rowOff>
    </xdr:from>
    <xdr:to>
      <xdr:col>19</xdr:col>
      <xdr:colOff>38100</xdr:colOff>
      <xdr:row>17</xdr:row>
      <xdr:rowOff>95847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106024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13043</xdr:rowOff>
    </xdr:from>
    <xdr:to>
      <xdr:col>15</xdr:col>
      <xdr:colOff>101600</xdr:colOff>
      <xdr:row>17</xdr:row>
      <xdr:rowOff>114643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330226</xdr:rowOff>
    </xdr:from>
    <xdr:to>
      <xdr:col>29</xdr:col>
      <xdr:colOff>127000</xdr:colOff>
      <xdr:row>35</xdr:row>
      <xdr:rowOff>54054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97676"/>
          <a:ext cx="647700" cy="6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54054</xdr:rowOff>
    </xdr:from>
    <xdr:to>
      <xdr:col>26</xdr:col>
      <xdr:colOff>50800</xdr:colOff>
      <xdr:row>35</xdr:row>
      <xdr:rowOff>152923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4404"/>
          <a:ext cx="698500" cy="9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152923</xdr:rowOff>
    </xdr:from>
    <xdr:to>
      <xdr:col>22</xdr:col>
      <xdr:colOff>114300</xdr:colOff>
      <xdr:row>36</xdr:row>
      <xdr:rowOff>40726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63273"/>
          <a:ext cx="698500" cy="23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40726</xdr:rowOff>
    </xdr:from>
    <xdr:to>
      <xdr:col>18</xdr:col>
      <xdr:colOff>177800</xdr:colOff>
      <xdr:row>36</xdr:row>
      <xdr:rowOff>66741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3976"/>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279426</xdr:rowOff>
    </xdr:from>
    <xdr:to>
      <xdr:col>29</xdr:col>
      <xdr:colOff>177800</xdr:colOff>
      <xdr:row>35</xdr:row>
      <xdr:rowOff>38126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4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124503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3254</xdr:rowOff>
    </xdr:from>
    <xdr:to>
      <xdr:col>26</xdr:col>
      <xdr:colOff>101600</xdr:colOff>
      <xdr:row>35</xdr:row>
      <xdr:rowOff>104854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115031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102123</xdr:rowOff>
    </xdr:from>
    <xdr:to>
      <xdr:col>22</xdr:col>
      <xdr:colOff>165100</xdr:colOff>
      <xdr:row>35</xdr:row>
      <xdr:rowOff>203723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213900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332826</xdr:rowOff>
    </xdr:from>
    <xdr:to>
      <xdr:col>19</xdr:col>
      <xdr:colOff>38100</xdr:colOff>
      <xdr:row>36</xdr:row>
      <xdr:rowOff>91526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1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15941</xdr:rowOff>
    </xdr:from>
    <xdr:to>
      <xdr:col>15</xdr:col>
      <xdr:colOff>101600</xdr:colOff>
      <xdr:row>36</xdr:row>
      <xdr:rowOff>117541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127718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3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70677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229604"/>
          <a:ext cx="8382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98680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29604"/>
          <a:ext cx="889000" cy="4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81521</xdr:rowOff>
    </xdr:from>
    <xdr:to>
      <xdr:col>15</xdr:col>
      <xdr:colOff>50800</xdr:colOff>
      <xdr:row>36</xdr:row>
      <xdr:rowOff>98680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53721"/>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80450</xdr:rowOff>
    </xdr:from>
    <xdr:to>
      <xdr:col>10</xdr:col>
      <xdr:colOff>114300</xdr:colOff>
      <xdr:row>36</xdr:row>
      <xdr:rowOff>81521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252650"/>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19877</xdr:rowOff>
    </xdr:from>
    <xdr:to>
      <xdr:col>24</xdr:col>
      <xdr:colOff>114300</xdr:colOff>
      <xdr:row>36</xdr:row>
      <xdr:rowOff>121477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169754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47880</xdr:rowOff>
    </xdr:from>
    <xdr:to>
      <xdr:col>15</xdr:col>
      <xdr:colOff>101600</xdr:colOff>
      <xdr:row>36</xdr:row>
      <xdr:rowOff>149480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140607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30721</xdr:rowOff>
    </xdr:from>
    <xdr:to>
      <xdr:col>10</xdr:col>
      <xdr:colOff>165100</xdr:colOff>
      <xdr:row>36</xdr:row>
      <xdr:rowOff>132321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123448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29650</xdr:rowOff>
    </xdr:from>
    <xdr:to>
      <xdr:col>6</xdr:col>
      <xdr:colOff>38100</xdr:colOff>
      <xdr:row>36</xdr:row>
      <xdr:rowOff>131250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122377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12421</xdr:rowOff>
    </xdr:from>
    <xdr:to>
      <xdr:col>24</xdr:col>
      <xdr:colOff>63500</xdr:colOff>
      <xdr:row>51</xdr:row>
      <xdr:rowOff>163957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756371"/>
          <a:ext cx="8382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12421</xdr:rowOff>
    </xdr:from>
    <xdr:to>
      <xdr:col>19</xdr:col>
      <xdr:colOff>177800</xdr:colOff>
      <xdr:row>52</xdr:row>
      <xdr:rowOff>169964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756371"/>
          <a:ext cx="889000" cy="3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169964</xdr:rowOff>
    </xdr:from>
    <xdr:to>
      <xdr:col>15</xdr:col>
      <xdr:colOff>50800</xdr:colOff>
      <xdr:row>57</xdr:row>
      <xdr:rowOff>93904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85364"/>
          <a:ext cx="889000" cy="7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93904</xdr:rowOff>
    </xdr:from>
    <xdr:to>
      <xdr:col>10</xdr:col>
      <xdr:colOff>114300</xdr:colOff>
      <xdr:row>58</xdr:row>
      <xdr:rowOff>30035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6554"/>
          <a:ext cx="889000" cy="10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113157</xdr:rowOff>
    </xdr:from>
    <xdr:to>
      <xdr:col>24</xdr:col>
      <xdr:colOff>114300</xdr:colOff>
      <xdr:row>52</xdr:row>
      <xdr:rowOff>43307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28084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77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133071</xdr:rowOff>
    </xdr:from>
    <xdr:to>
      <xdr:col>20</xdr:col>
      <xdr:colOff>38100</xdr:colOff>
      <xdr:row>51</xdr:row>
      <xdr:rowOff>63221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7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4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119164</xdr:rowOff>
    </xdr:from>
    <xdr:to>
      <xdr:col>15</xdr:col>
      <xdr:colOff>101600</xdr:colOff>
      <xdr:row>53</xdr:row>
      <xdr:rowOff>49314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65841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43104</xdr:rowOff>
    </xdr:from>
    <xdr:to>
      <xdr:col>10</xdr:col>
      <xdr:colOff>165100</xdr:colOff>
      <xdr:row>57</xdr:row>
      <xdr:rowOff>144704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161231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150685</xdr:rowOff>
    </xdr:from>
    <xdr:to>
      <xdr:col>6</xdr:col>
      <xdr:colOff>38100</xdr:colOff>
      <xdr:row>58</xdr:row>
      <xdr:rowOff>80835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72171</xdr:rowOff>
    </xdr:from>
    <xdr:to>
      <xdr:col>24</xdr:col>
      <xdr:colOff>63500</xdr:colOff>
      <xdr:row>78</xdr:row>
      <xdr:rowOff>79235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5271"/>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40396</xdr:rowOff>
    </xdr:from>
    <xdr:to>
      <xdr:col>19</xdr:col>
      <xdr:colOff>177800</xdr:colOff>
      <xdr:row>78</xdr:row>
      <xdr:rowOff>72171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349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40396</xdr:rowOff>
    </xdr:from>
    <xdr:to>
      <xdr:col>15</xdr:col>
      <xdr:colOff>50800</xdr:colOff>
      <xdr:row>78</xdr:row>
      <xdr:rowOff>95855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3496"/>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95855</xdr:rowOff>
    </xdr:from>
    <xdr:to>
      <xdr:col>10</xdr:col>
      <xdr:colOff>114300</xdr:colOff>
      <xdr:row>78</xdr:row>
      <xdr:rowOff>102141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9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28435</xdr:rowOff>
    </xdr:from>
    <xdr:to>
      <xdr:col>24</xdr:col>
      <xdr:colOff>114300</xdr:colOff>
      <xdr:row>78</xdr:row>
      <xdr:rowOff>130035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114812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21371</xdr:rowOff>
    </xdr:from>
    <xdr:to>
      <xdr:col>20</xdr:col>
      <xdr:colOff>38100</xdr:colOff>
      <xdr:row>78</xdr:row>
      <xdr:rowOff>122971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161046</xdr:rowOff>
    </xdr:from>
    <xdr:to>
      <xdr:col>15</xdr:col>
      <xdr:colOff>101600</xdr:colOff>
      <xdr:row>78</xdr:row>
      <xdr:rowOff>91196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45055</xdr:rowOff>
    </xdr:from>
    <xdr:to>
      <xdr:col>10</xdr:col>
      <xdr:colOff>165100</xdr:colOff>
      <xdr:row>78</xdr:row>
      <xdr:rowOff>146655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137782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51341</xdr:rowOff>
    </xdr:from>
    <xdr:to>
      <xdr:col>6</xdr:col>
      <xdr:colOff>38100</xdr:colOff>
      <xdr:row>78</xdr:row>
      <xdr:rowOff>152941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40297</xdr:rowOff>
    </xdr:from>
    <xdr:to>
      <xdr:col>24</xdr:col>
      <xdr:colOff>63500</xdr:colOff>
      <xdr:row>92</xdr:row>
      <xdr:rowOff>134049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13697"/>
          <a:ext cx="8382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40297</xdr:rowOff>
    </xdr:from>
    <xdr:to>
      <xdr:col>19</xdr:col>
      <xdr:colOff>177800</xdr:colOff>
      <xdr:row>94</xdr:row>
      <xdr:rowOff>48006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13697"/>
          <a:ext cx="889000" cy="3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48006</xdr:rowOff>
    </xdr:from>
    <xdr:to>
      <xdr:col>15</xdr:col>
      <xdr:colOff>50800</xdr:colOff>
      <xdr:row>94</xdr:row>
      <xdr:rowOff>113855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64306"/>
          <a:ext cx="8890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113855</xdr:rowOff>
    </xdr:from>
    <xdr:to>
      <xdr:col>10</xdr:col>
      <xdr:colOff>114300</xdr:colOff>
      <xdr:row>94</xdr:row>
      <xdr:rowOff>140793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30155"/>
          <a:ext cx="889000" cy="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83249</xdr:rowOff>
    </xdr:from>
    <xdr:to>
      <xdr:col>24</xdr:col>
      <xdr:colOff>114300</xdr:colOff>
      <xdr:row>93</xdr:row>
      <xdr:rowOff>13399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106126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0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160947</xdr:rowOff>
    </xdr:from>
    <xdr:to>
      <xdr:col>20</xdr:col>
      <xdr:colOff>38100</xdr:colOff>
      <xdr:row>92</xdr:row>
      <xdr:rowOff>91097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107624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168656</xdr:rowOff>
    </xdr:from>
    <xdr:to>
      <xdr:col>15</xdr:col>
      <xdr:colOff>101600</xdr:colOff>
      <xdr:row>94</xdr:row>
      <xdr:rowOff>98806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115333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63055</xdr:rowOff>
    </xdr:from>
    <xdr:to>
      <xdr:col>10</xdr:col>
      <xdr:colOff>165100</xdr:colOff>
      <xdr:row>94</xdr:row>
      <xdr:rowOff>164655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89993</xdr:rowOff>
    </xdr:from>
    <xdr:to>
      <xdr:col>6</xdr:col>
      <xdr:colOff>38100</xdr:colOff>
      <xdr:row>95</xdr:row>
      <xdr:rowOff>20143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36670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149905</xdr:rowOff>
    </xdr:from>
    <xdr:to>
      <xdr:col>55</xdr:col>
      <xdr:colOff>0</xdr:colOff>
      <xdr:row>37</xdr:row>
      <xdr:rowOff>11113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2210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62575</xdr:rowOff>
    </xdr:from>
    <xdr:to>
      <xdr:col>50</xdr:col>
      <xdr:colOff>114300</xdr:colOff>
      <xdr:row>37</xdr:row>
      <xdr:rowOff>11113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91875"/>
          <a:ext cx="889000" cy="4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62575</xdr:rowOff>
    </xdr:from>
    <xdr:to>
      <xdr:col>45</xdr:col>
      <xdr:colOff>177800</xdr:colOff>
      <xdr:row>37</xdr:row>
      <xdr:rowOff>66109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91875"/>
          <a:ext cx="889000" cy="5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17152</xdr:rowOff>
    </xdr:from>
    <xdr:to>
      <xdr:col>41</xdr:col>
      <xdr:colOff>50800</xdr:colOff>
      <xdr:row>37</xdr:row>
      <xdr:rowOff>66109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89352"/>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99105</xdr:rowOff>
    </xdr:from>
    <xdr:to>
      <xdr:col>55</xdr:col>
      <xdr:colOff>50800</xdr:colOff>
      <xdr:row>37</xdr:row>
      <xdr:rowOff>29255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77532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131763</xdr:rowOff>
    </xdr:from>
    <xdr:to>
      <xdr:col>50</xdr:col>
      <xdr:colOff>165100</xdr:colOff>
      <xdr:row>37</xdr:row>
      <xdr:rowOff>61913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53040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11775</xdr:rowOff>
    </xdr:from>
    <xdr:to>
      <xdr:col>46</xdr:col>
      <xdr:colOff>38100</xdr:colOff>
      <xdr:row>34</xdr:row>
      <xdr:rowOff>113375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104502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15309</xdr:rowOff>
    </xdr:from>
    <xdr:to>
      <xdr:col>41</xdr:col>
      <xdr:colOff>101600</xdr:colOff>
      <xdr:row>37</xdr:row>
      <xdr:rowOff>116909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108036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137802</xdr:rowOff>
    </xdr:from>
    <xdr:to>
      <xdr:col>36</xdr:col>
      <xdr:colOff>165100</xdr:colOff>
      <xdr:row>36</xdr:row>
      <xdr:rowOff>67952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84479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96797</xdr:rowOff>
    </xdr:from>
    <xdr:to>
      <xdr:col>54</xdr:col>
      <xdr:colOff>189865</xdr:colOff>
      <xdr:row>57</xdr:row>
      <xdr:rowOff>132956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40747"/>
          <a:ext cx="1270" cy="10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136783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132956</xdr:rowOff>
    </xdr:from>
    <xdr:to>
      <xdr:col>55</xdr:col>
      <xdr:colOff>88900</xdr:colOff>
      <xdr:row>57</xdr:row>
      <xdr:rowOff>132956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05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43474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96797</xdr:rowOff>
    </xdr:from>
    <xdr:to>
      <xdr:col>55</xdr:col>
      <xdr:colOff>88900</xdr:colOff>
      <xdr:row>51</xdr:row>
      <xdr:rowOff>96797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4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144661</xdr:rowOff>
    </xdr:from>
    <xdr:to>
      <xdr:col>55</xdr:col>
      <xdr:colOff>0</xdr:colOff>
      <xdr:row>56</xdr:row>
      <xdr:rowOff>20548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74411"/>
          <a:ext cx="8382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131888</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390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109011</xdr:rowOff>
    </xdr:from>
    <xdr:to>
      <xdr:col>55</xdr:col>
      <xdr:colOff>50800</xdr:colOff>
      <xdr:row>56</xdr:row>
      <xdr:rowOff>39161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67451</xdr:rowOff>
    </xdr:from>
    <xdr:to>
      <xdr:col>50</xdr:col>
      <xdr:colOff>114300</xdr:colOff>
      <xdr:row>55</xdr:row>
      <xdr:rowOff>144661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325751"/>
          <a:ext cx="889000" cy="2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52250</xdr:rowOff>
    </xdr:from>
    <xdr:to>
      <xdr:col>50</xdr:col>
      <xdr:colOff>165100</xdr:colOff>
      <xdr:row>55</xdr:row>
      <xdr:rowOff>153850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4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170377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2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671</xdr:rowOff>
    </xdr:from>
    <xdr:to>
      <xdr:col>45</xdr:col>
      <xdr:colOff>177800</xdr:colOff>
      <xdr:row>54</xdr:row>
      <xdr:rowOff>67451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8744621"/>
          <a:ext cx="889000" cy="5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110343</xdr:rowOff>
    </xdr:from>
    <xdr:to>
      <xdr:col>46</xdr:col>
      <xdr:colOff>38100</xdr:colOff>
      <xdr:row>55</xdr:row>
      <xdr:rowOff>40493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671</xdr:rowOff>
    </xdr:from>
    <xdr:to>
      <xdr:col>41</xdr:col>
      <xdr:colOff>50800</xdr:colOff>
      <xdr:row>53</xdr:row>
      <xdr:rowOff>51112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8744621"/>
          <a:ext cx="889000" cy="39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160543</xdr:rowOff>
    </xdr:from>
    <xdr:to>
      <xdr:col>41</xdr:col>
      <xdr:colOff>101600</xdr:colOff>
      <xdr:row>55</xdr:row>
      <xdr:rowOff>90693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41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81820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69041</xdr:rowOff>
    </xdr:from>
    <xdr:to>
      <xdr:col>36</xdr:col>
      <xdr:colOff>165100</xdr:colOff>
      <xdr:row>55</xdr:row>
      <xdr:rowOff>170641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49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161768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141198</xdr:rowOff>
    </xdr:from>
    <xdr:to>
      <xdr:col>55</xdr:col>
      <xdr:colOff>50800</xdr:colOff>
      <xdr:row>56</xdr:row>
      <xdr:rowOff>71348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119625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93861</xdr:rowOff>
    </xdr:from>
    <xdr:to>
      <xdr:col>50</xdr:col>
      <xdr:colOff>165100</xdr:colOff>
      <xdr:row>56</xdr:row>
      <xdr:rowOff>24011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15138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16651</xdr:rowOff>
    </xdr:from>
    <xdr:to>
      <xdr:col>46</xdr:col>
      <xdr:colOff>38100</xdr:colOff>
      <xdr:row>54</xdr:row>
      <xdr:rowOff>118251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2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134778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05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121321</xdr:rowOff>
    </xdr:from>
    <xdr:to>
      <xdr:col>41</xdr:col>
      <xdr:colOff>101600</xdr:colOff>
      <xdr:row>51</xdr:row>
      <xdr:rowOff>51471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86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67998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46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312</xdr:rowOff>
    </xdr:from>
    <xdr:to>
      <xdr:col>36</xdr:col>
      <xdr:colOff>165100</xdr:colOff>
      <xdr:row>53</xdr:row>
      <xdr:rowOff>101912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0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118439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86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36057</xdr:rowOff>
    </xdr:from>
    <xdr:to>
      <xdr:col>55</xdr:col>
      <xdr:colOff>0</xdr:colOff>
      <xdr:row>78</xdr:row>
      <xdr:rowOff>55107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9157"/>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45676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18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77325</xdr:rowOff>
    </xdr:from>
    <xdr:to>
      <xdr:col>50</xdr:col>
      <xdr:colOff>114300</xdr:colOff>
      <xdr:row>78</xdr:row>
      <xdr:rowOff>36057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593175"/>
          <a:ext cx="889000" cy="8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115136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124482</xdr:rowOff>
    </xdr:from>
    <xdr:to>
      <xdr:col>45</xdr:col>
      <xdr:colOff>177800</xdr:colOff>
      <xdr:row>73</xdr:row>
      <xdr:rowOff>77325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125982"/>
          <a:ext cx="889000" cy="4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124482</xdr:rowOff>
    </xdr:from>
    <xdr:to>
      <xdr:col>41</xdr:col>
      <xdr:colOff>50800</xdr:colOff>
      <xdr:row>75</xdr:row>
      <xdr:rowOff>58177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125982"/>
          <a:ext cx="889000" cy="7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148240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4307</xdr:rowOff>
    </xdr:from>
    <xdr:to>
      <xdr:col>55</xdr:col>
      <xdr:colOff>50800</xdr:colOff>
      <xdr:row>78</xdr:row>
      <xdr:rowOff>105907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27184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156707</xdr:rowOff>
    </xdr:from>
    <xdr:to>
      <xdr:col>50</xdr:col>
      <xdr:colOff>165100</xdr:colOff>
      <xdr:row>78</xdr:row>
      <xdr:rowOff>86857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103384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26525</xdr:rowOff>
    </xdr:from>
    <xdr:to>
      <xdr:col>46</xdr:col>
      <xdr:colOff>38100</xdr:colOff>
      <xdr:row>73</xdr:row>
      <xdr:rowOff>128125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5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144652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3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73682</xdr:rowOff>
    </xdr:from>
    <xdr:to>
      <xdr:col>41</xdr:col>
      <xdr:colOff>101600</xdr:colOff>
      <xdr:row>71</xdr:row>
      <xdr:rowOff>3832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0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20359</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8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7377</xdr:rowOff>
    </xdr:from>
    <xdr:to>
      <xdr:col>36</xdr:col>
      <xdr:colOff>165100</xdr:colOff>
      <xdr:row>75</xdr:row>
      <xdr:rowOff>108977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8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125504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36551</xdr:rowOff>
    </xdr:from>
    <xdr:to>
      <xdr:col>55</xdr:col>
      <xdr:colOff>0</xdr:colOff>
      <xdr:row>97</xdr:row>
      <xdr:rowOff>5144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95751"/>
          <a:ext cx="838200" cy="1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36551</xdr:rowOff>
    </xdr:from>
    <xdr:to>
      <xdr:col>50</xdr:col>
      <xdr:colOff>114300</xdr:colOff>
      <xdr:row>98</xdr:row>
      <xdr:rowOff>94692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95751"/>
          <a:ext cx="889000" cy="4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94692</xdr:rowOff>
    </xdr:from>
    <xdr:to>
      <xdr:col>45</xdr:col>
      <xdr:colOff>177800</xdr:colOff>
      <xdr:row>98</xdr:row>
      <xdr:rowOff>106324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96792"/>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52146</xdr:rowOff>
    </xdr:from>
    <xdr:to>
      <xdr:col>41</xdr:col>
      <xdr:colOff>50800</xdr:colOff>
      <xdr:row>98</xdr:row>
      <xdr:rowOff>106324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39896"/>
          <a:ext cx="889000" cy="56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125794</xdr:rowOff>
    </xdr:from>
    <xdr:to>
      <xdr:col>55</xdr:col>
      <xdr:colOff>50800</xdr:colOff>
      <xdr:row>97</xdr:row>
      <xdr:rowOff>55944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104221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157201</xdr:rowOff>
    </xdr:from>
    <xdr:to>
      <xdr:col>50</xdr:col>
      <xdr:colOff>165100</xdr:colOff>
      <xdr:row>96</xdr:row>
      <xdr:rowOff>87351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78478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43892</xdr:rowOff>
    </xdr:from>
    <xdr:to>
      <xdr:col>46</xdr:col>
      <xdr:colOff>38100</xdr:colOff>
      <xdr:row>98</xdr:row>
      <xdr:rowOff>145492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136619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3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55524</xdr:rowOff>
    </xdr:from>
    <xdr:to>
      <xdr:col>41</xdr:col>
      <xdr:colOff>101600</xdr:colOff>
      <xdr:row>98</xdr:row>
      <xdr:rowOff>157124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148251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5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1346</xdr:rowOff>
    </xdr:from>
    <xdr:to>
      <xdr:col>36</xdr:col>
      <xdr:colOff>165100</xdr:colOff>
      <xdr:row>95</xdr:row>
      <xdr:rowOff>102946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119473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162000</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819850"/>
          <a:ext cx="1269" cy="72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54670</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97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108677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59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162000</xdr:rowOff>
    </xdr:from>
    <xdr:to>
      <xdr:col>86</xdr:col>
      <xdr:colOff>25400</xdr:colOff>
      <xdr:row>33</xdr:row>
      <xdr:rowOff>162000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8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10170</xdr:rowOff>
    </xdr:from>
    <xdr:to>
      <xdr:col>85</xdr:col>
      <xdr:colOff>127000</xdr:colOff>
      <xdr:row>37</xdr:row>
      <xdr:rowOff>62370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53820"/>
          <a:ext cx="838200" cy="5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99120</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120693</xdr:rowOff>
    </xdr:from>
    <xdr:to>
      <xdr:col>85</xdr:col>
      <xdr:colOff>177800</xdr:colOff>
      <xdr:row>38</xdr:row>
      <xdr:rowOff>50843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2089</xdr:rowOff>
    </xdr:from>
    <xdr:to>
      <xdr:col>81</xdr:col>
      <xdr:colOff>50800</xdr:colOff>
      <xdr:row>37</xdr:row>
      <xdr:rowOff>10170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174289"/>
          <a:ext cx="889000" cy="17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126059</xdr:rowOff>
    </xdr:from>
    <xdr:to>
      <xdr:col>81</xdr:col>
      <xdr:colOff>101600</xdr:colOff>
      <xdr:row>38</xdr:row>
      <xdr:rowOff>56209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47336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105667</xdr:rowOff>
    </xdr:from>
    <xdr:to>
      <xdr:col>76</xdr:col>
      <xdr:colOff>114300</xdr:colOff>
      <xdr:row>36</xdr:row>
      <xdr:rowOff>2089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5763517"/>
          <a:ext cx="889000" cy="4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118258</xdr:rowOff>
    </xdr:from>
    <xdr:to>
      <xdr:col>76</xdr:col>
      <xdr:colOff>165100</xdr:colOff>
      <xdr:row>38</xdr:row>
      <xdr:rowOff>48408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39535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5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114108</xdr:rowOff>
    </xdr:from>
    <xdr:to>
      <xdr:col>71</xdr:col>
      <xdr:colOff>177800</xdr:colOff>
      <xdr:row>33</xdr:row>
      <xdr:rowOff>105667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5257608"/>
          <a:ext cx="889000" cy="5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111366</xdr:rowOff>
    </xdr:from>
    <xdr:to>
      <xdr:col>72</xdr:col>
      <xdr:colOff>38100</xdr:colOff>
      <xdr:row>38</xdr:row>
      <xdr:rowOff>41515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32642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124321</xdr:rowOff>
    </xdr:from>
    <xdr:to>
      <xdr:col>67</xdr:col>
      <xdr:colOff>101600</xdr:colOff>
      <xdr:row>38</xdr:row>
      <xdr:rowOff>54471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45599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11570</xdr:rowOff>
    </xdr:from>
    <xdr:to>
      <xdr:col>85</xdr:col>
      <xdr:colOff>177800</xdr:colOff>
      <xdr:row>37</xdr:row>
      <xdr:rowOff>113170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34447</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2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130820</xdr:rowOff>
    </xdr:from>
    <xdr:to>
      <xdr:col>81</xdr:col>
      <xdr:colOff>101600</xdr:colOff>
      <xdr:row>37</xdr:row>
      <xdr:rowOff>60970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77497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122739</xdr:rowOff>
    </xdr:from>
    <xdr:to>
      <xdr:col>76</xdr:col>
      <xdr:colOff>165100</xdr:colOff>
      <xdr:row>36</xdr:row>
      <xdr:rowOff>52889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69416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8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54867</xdr:rowOff>
    </xdr:from>
    <xdr:to>
      <xdr:col>72</xdr:col>
      <xdr:colOff>38100</xdr:colOff>
      <xdr:row>33</xdr:row>
      <xdr:rowOff>156467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57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1544</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54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63308</xdr:rowOff>
    </xdr:from>
    <xdr:to>
      <xdr:col>67</xdr:col>
      <xdr:colOff>101600</xdr:colOff>
      <xdr:row>30</xdr:row>
      <xdr:rowOff>164908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5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9985</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14795" y="49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31603</xdr:rowOff>
    </xdr:from>
    <xdr:to>
      <xdr:col>85</xdr:col>
      <xdr:colOff>127000</xdr:colOff>
      <xdr:row>75</xdr:row>
      <xdr:rowOff>68400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90353"/>
          <a:ext cx="838200" cy="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68400</xdr:rowOff>
    </xdr:from>
    <xdr:to>
      <xdr:col>81</xdr:col>
      <xdr:colOff>50800</xdr:colOff>
      <xdr:row>75</xdr:row>
      <xdr:rowOff>142420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27150"/>
          <a:ext cx="889000" cy="7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142420</xdr:rowOff>
    </xdr:from>
    <xdr:to>
      <xdr:col>76</xdr:col>
      <xdr:colOff>114300</xdr:colOff>
      <xdr:row>76</xdr:row>
      <xdr:rowOff>118166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01170"/>
          <a:ext cx="889000" cy="1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118166</xdr:rowOff>
    </xdr:from>
    <xdr:to>
      <xdr:col>71</xdr:col>
      <xdr:colOff>177800</xdr:colOff>
      <xdr:row>77</xdr:row>
      <xdr:rowOff>69489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48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152253</xdr:rowOff>
    </xdr:from>
    <xdr:to>
      <xdr:col>85</xdr:col>
      <xdr:colOff>177800</xdr:colOff>
      <xdr:row>75</xdr:row>
      <xdr:rowOff>82403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3680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17600</xdr:rowOff>
    </xdr:from>
    <xdr:to>
      <xdr:col>81</xdr:col>
      <xdr:colOff>101600</xdr:colOff>
      <xdr:row>75</xdr:row>
      <xdr:rowOff>119200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135727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91620</xdr:rowOff>
    </xdr:from>
    <xdr:to>
      <xdr:col>76</xdr:col>
      <xdr:colOff>165100</xdr:colOff>
      <xdr:row>76</xdr:row>
      <xdr:rowOff>21769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50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38297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67366</xdr:rowOff>
    </xdr:from>
    <xdr:to>
      <xdr:col>72</xdr:col>
      <xdr:colOff>38100</xdr:colOff>
      <xdr:row>76</xdr:row>
      <xdr:rowOff>168966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14043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18689</xdr:rowOff>
    </xdr:from>
    <xdr:to>
      <xdr:col>67</xdr:col>
      <xdr:colOff>101600</xdr:colOff>
      <xdr:row>77</xdr:row>
      <xdr:rowOff>120289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64669</xdr:rowOff>
    </xdr:from>
    <xdr:to>
      <xdr:col>85</xdr:col>
      <xdr:colOff>127000</xdr:colOff>
      <xdr:row>91</xdr:row>
      <xdr:rowOff>64821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566661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64821</xdr:rowOff>
    </xdr:from>
    <xdr:to>
      <xdr:col>81</xdr:col>
      <xdr:colOff>50800</xdr:colOff>
      <xdr:row>93</xdr:row>
      <xdr:rowOff>53505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5666771"/>
          <a:ext cx="889000" cy="3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53505</xdr:rowOff>
    </xdr:from>
    <xdr:to>
      <xdr:col>76</xdr:col>
      <xdr:colOff>114300</xdr:colOff>
      <xdr:row>94</xdr:row>
      <xdr:rowOff>81559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5998355"/>
          <a:ext cx="889000" cy="1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81559</xdr:rowOff>
    </xdr:from>
    <xdr:to>
      <xdr:col>71</xdr:col>
      <xdr:colOff>177800</xdr:colOff>
      <xdr:row>96</xdr:row>
      <xdr:rowOff>46113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197859"/>
          <a:ext cx="889000" cy="3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13869</xdr:rowOff>
    </xdr:from>
    <xdr:to>
      <xdr:col>85</xdr:col>
      <xdr:colOff>177800</xdr:colOff>
      <xdr:row>91</xdr:row>
      <xdr:rowOff>115469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56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36746</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46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14021</xdr:rowOff>
    </xdr:from>
    <xdr:to>
      <xdr:col>81</xdr:col>
      <xdr:colOff>101600</xdr:colOff>
      <xdr:row>91</xdr:row>
      <xdr:rowOff>115621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56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132148</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39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2705</xdr:rowOff>
    </xdr:from>
    <xdr:to>
      <xdr:col>76</xdr:col>
      <xdr:colOff>165100</xdr:colOff>
      <xdr:row>93</xdr:row>
      <xdr:rowOff>104305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5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120832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57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30759</xdr:rowOff>
    </xdr:from>
    <xdr:to>
      <xdr:col>72</xdr:col>
      <xdr:colOff>38100</xdr:colOff>
      <xdr:row>94</xdr:row>
      <xdr:rowOff>132359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1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148886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59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166763</xdr:rowOff>
    </xdr:from>
    <xdr:to>
      <xdr:col>67</xdr:col>
      <xdr:colOff>101600</xdr:colOff>
      <xdr:row>96</xdr:row>
      <xdr:rowOff>96913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113440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60506</xdr:rowOff>
    </xdr:from>
    <xdr:to>
      <xdr:col>116</xdr:col>
      <xdr:colOff>63500</xdr:colOff>
      <xdr:row>75</xdr:row>
      <xdr:rowOff>103287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19256"/>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61061</xdr:rowOff>
    </xdr:from>
    <xdr:to>
      <xdr:col>111</xdr:col>
      <xdr:colOff>177800</xdr:colOff>
      <xdr:row>75</xdr:row>
      <xdr:rowOff>103287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19811"/>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35638</xdr:rowOff>
    </xdr:from>
    <xdr:to>
      <xdr:col>107</xdr:col>
      <xdr:colOff>50800</xdr:colOff>
      <xdr:row>75</xdr:row>
      <xdr:rowOff>61061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894388"/>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35638</xdr:rowOff>
    </xdr:from>
    <xdr:to>
      <xdr:col>102</xdr:col>
      <xdr:colOff>114300</xdr:colOff>
      <xdr:row>75</xdr:row>
      <xdr:rowOff>42823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9438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9706</xdr:rowOff>
    </xdr:from>
    <xdr:to>
      <xdr:col>116</xdr:col>
      <xdr:colOff>114300</xdr:colOff>
      <xdr:row>75</xdr:row>
      <xdr:rowOff>111306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32583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52487</xdr:rowOff>
    </xdr:from>
    <xdr:to>
      <xdr:col>112</xdr:col>
      <xdr:colOff>38100</xdr:colOff>
      <xdr:row>75</xdr:row>
      <xdr:rowOff>154087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170614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10261</xdr:rowOff>
    </xdr:from>
    <xdr:to>
      <xdr:col>107</xdr:col>
      <xdr:colOff>101600</xdr:colOff>
      <xdr:row>75</xdr:row>
      <xdr:rowOff>111861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128388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156288</xdr:rowOff>
    </xdr:from>
    <xdr:to>
      <xdr:col>102</xdr:col>
      <xdr:colOff>165100</xdr:colOff>
      <xdr:row>75</xdr:row>
      <xdr:rowOff>86438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102965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163473</xdr:rowOff>
    </xdr:from>
    <xdr:to>
      <xdr:col>98</xdr:col>
      <xdr:colOff>38100</xdr:colOff>
      <xdr:row>75</xdr:row>
      <xdr:rowOff>93623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110150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779,103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円となっている。主な構成項目である物件費は、小中学校用タブレット購入費の皆減やふるさと納税業務支援委託料の減により、令和３年度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158,590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。扶助費は、住民税非課税世帯等臨時特別給付金や子育て世帯臨時特別給付金の減等により、令和３年度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124,827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また、公債費については、熊本地震関連公債費が本格化しており、令和３年度に比べ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円増加となった。今後、令和７年度まで公債費が増加傾向であるため、歳出決算額に占める公債費の割合が高くなる見込みである。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101818</xdr:rowOff>
    </xdr:from>
    <xdr:to>
      <xdr:col>24</xdr:col>
      <xdr:colOff>63500</xdr:colOff>
      <xdr:row>34</xdr:row>
      <xdr:rowOff>60016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59668"/>
          <a:ext cx="8382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101818</xdr:rowOff>
    </xdr:from>
    <xdr:to>
      <xdr:col>19</xdr:col>
      <xdr:colOff>177800</xdr:colOff>
      <xdr:row>34</xdr:row>
      <xdr:rowOff>60996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59668"/>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60996</xdr:rowOff>
    </xdr:from>
    <xdr:to>
      <xdr:col>15</xdr:col>
      <xdr:colOff>50800</xdr:colOff>
      <xdr:row>34</xdr:row>
      <xdr:rowOff>73733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90296"/>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114228</xdr:rowOff>
    </xdr:from>
    <xdr:to>
      <xdr:col>10</xdr:col>
      <xdr:colOff>114300</xdr:colOff>
      <xdr:row>34</xdr:row>
      <xdr:rowOff>73733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72078"/>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9216</xdr:rowOff>
    </xdr:from>
    <xdr:to>
      <xdr:col>24</xdr:col>
      <xdr:colOff>114300</xdr:colOff>
      <xdr:row>34</xdr:row>
      <xdr:rowOff>110816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32093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51018</xdr:rowOff>
    </xdr:from>
    <xdr:to>
      <xdr:col>20</xdr:col>
      <xdr:colOff>38100</xdr:colOff>
      <xdr:row>33</xdr:row>
      <xdr:rowOff>152618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8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10196</xdr:rowOff>
    </xdr:from>
    <xdr:to>
      <xdr:col>15</xdr:col>
      <xdr:colOff>101600</xdr:colOff>
      <xdr:row>34</xdr:row>
      <xdr:rowOff>111796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22933</xdr:rowOff>
    </xdr:from>
    <xdr:to>
      <xdr:col>10</xdr:col>
      <xdr:colOff>165100</xdr:colOff>
      <xdr:row>34</xdr:row>
      <xdr:rowOff>124533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115660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63428</xdr:rowOff>
    </xdr:from>
    <xdr:to>
      <xdr:col>6</xdr:col>
      <xdr:colOff>38100</xdr:colOff>
      <xdr:row>33</xdr:row>
      <xdr:rowOff>165028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10105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128329</xdr:rowOff>
    </xdr:from>
    <xdr:to>
      <xdr:col>24</xdr:col>
      <xdr:colOff>63500</xdr:colOff>
      <xdr:row>51</xdr:row>
      <xdr:rowOff>167846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72279"/>
          <a:ext cx="8382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38905</xdr:rowOff>
    </xdr:from>
    <xdr:to>
      <xdr:col>19</xdr:col>
      <xdr:colOff>177800</xdr:colOff>
      <xdr:row>51</xdr:row>
      <xdr:rowOff>128329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11405"/>
          <a:ext cx="889000" cy="2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38905</xdr:rowOff>
    </xdr:from>
    <xdr:to>
      <xdr:col>15</xdr:col>
      <xdr:colOff>50800</xdr:colOff>
      <xdr:row>55</xdr:row>
      <xdr:rowOff>32445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11405"/>
          <a:ext cx="889000" cy="8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32445</xdr:rowOff>
    </xdr:from>
    <xdr:to>
      <xdr:col>10</xdr:col>
      <xdr:colOff>114300</xdr:colOff>
      <xdr:row>56</xdr:row>
      <xdr:rowOff>5539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62195"/>
          <a:ext cx="889000" cy="1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117046</xdr:rowOff>
    </xdr:from>
    <xdr:to>
      <xdr:col>24</xdr:col>
      <xdr:colOff>114300</xdr:colOff>
      <xdr:row>52</xdr:row>
      <xdr:rowOff>47196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8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139923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7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77529</xdr:rowOff>
    </xdr:from>
    <xdr:to>
      <xdr:col>20</xdr:col>
      <xdr:colOff>38100</xdr:colOff>
      <xdr:row>52</xdr:row>
      <xdr:rowOff>7679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24206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159555</xdr:rowOff>
    </xdr:from>
    <xdr:to>
      <xdr:col>15</xdr:col>
      <xdr:colOff>101600</xdr:colOff>
      <xdr:row>50</xdr:row>
      <xdr:rowOff>89705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106232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3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153095</xdr:rowOff>
    </xdr:from>
    <xdr:to>
      <xdr:col>10</xdr:col>
      <xdr:colOff>165100</xdr:colOff>
      <xdr:row>55</xdr:row>
      <xdr:rowOff>83245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99772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126189</xdr:rowOff>
    </xdr:from>
    <xdr:to>
      <xdr:col>6</xdr:col>
      <xdr:colOff>38100</xdr:colOff>
      <xdr:row>56</xdr:row>
      <xdr:rowOff>56339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47466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44014</xdr:rowOff>
    </xdr:from>
    <xdr:to>
      <xdr:col>24</xdr:col>
      <xdr:colOff>63500</xdr:colOff>
      <xdr:row>74</xdr:row>
      <xdr:rowOff>67680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31314"/>
          <a:ext cx="838200" cy="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44014</xdr:rowOff>
    </xdr:from>
    <xdr:to>
      <xdr:col>19</xdr:col>
      <xdr:colOff>177800</xdr:colOff>
      <xdr:row>75</xdr:row>
      <xdr:rowOff>109862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1314"/>
          <a:ext cx="889000" cy="2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109862</xdr:rowOff>
    </xdr:from>
    <xdr:to>
      <xdr:col>15</xdr:col>
      <xdr:colOff>50800</xdr:colOff>
      <xdr:row>75</xdr:row>
      <xdr:rowOff>166653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8612"/>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163311</xdr:rowOff>
    </xdr:from>
    <xdr:to>
      <xdr:col>10</xdr:col>
      <xdr:colOff>114300</xdr:colOff>
      <xdr:row>75</xdr:row>
      <xdr:rowOff>166653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22061"/>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16880</xdr:rowOff>
    </xdr:from>
    <xdr:to>
      <xdr:col>24</xdr:col>
      <xdr:colOff>114300</xdr:colOff>
      <xdr:row>74</xdr:row>
      <xdr:rowOff>118480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39757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164664</xdr:rowOff>
    </xdr:from>
    <xdr:to>
      <xdr:col>20</xdr:col>
      <xdr:colOff>38100</xdr:colOff>
      <xdr:row>74</xdr:row>
      <xdr:rowOff>94814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5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59062</xdr:rowOff>
    </xdr:from>
    <xdr:to>
      <xdr:col>15</xdr:col>
      <xdr:colOff>101600</xdr:colOff>
      <xdr:row>75</xdr:row>
      <xdr:rowOff>160663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7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115853</xdr:rowOff>
    </xdr:from>
    <xdr:to>
      <xdr:col>10</xdr:col>
      <xdr:colOff>165100</xdr:colOff>
      <xdr:row>76</xdr:row>
      <xdr:rowOff>46003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62530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112511</xdr:rowOff>
    </xdr:from>
    <xdr:to>
      <xdr:col>6</xdr:col>
      <xdr:colOff>38100</xdr:colOff>
      <xdr:row>76</xdr:row>
      <xdr:rowOff>42661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59188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87373</xdr:rowOff>
    </xdr:from>
    <xdr:to>
      <xdr:col>24</xdr:col>
      <xdr:colOff>63500</xdr:colOff>
      <xdr:row>97</xdr:row>
      <xdr:rowOff>103132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023"/>
          <a:ext cx="8382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103132</xdr:rowOff>
    </xdr:from>
    <xdr:to>
      <xdr:col>19</xdr:col>
      <xdr:colOff>177800</xdr:colOff>
      <xdr:row>98</xdr:row>
      <xdr:rowOff>17712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378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17467</xdr:rowOff>
    </xdr:from>
    <xdr:to>
      <xdr:col>15</xdr:col>
      <xdr:colOff>50800</xdr:colOff>
      <xdr:row>98</xdr:row>
      <xdr:rowOff>17712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956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143396</xdr:rowOff>
    </xdr:from>
    <xdr:to>
      <xdr:col>10</xdr:col>
      <xdr:colOff>114300</xdr:colOff>
      <xdr:row>98</xdr:row>
      <xdr:rowOff>17467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4046"/>
          <a:ext cx="889000" cy="4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36573</xdr:rowOff>
    </xdr:from>
    <xdr:to>
      <xdr:col>24</xdr:col>
      <xdr:colOff>114300</xdr:colOff>
      <xdr:row>97</xdr:row>
      <xdr:rowOff>138173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122950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52332</xdr:rowOff>
    </xdr:from>
    <xdr:to>
      <xdr:col>20</xdr:col>
      <xdr:colOff>38100</xdr:colOff>
      <xdr:row>97</xdr:row>
      <xdr:rowOff>153932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138362</xdr:rowOff>
    </xdr:from>
    <xdr:to>
      <xdr:col>15</xdr:col>
      <xdr:colOff>101600</xdr:colOff>
      <xdr:row>98</xdr:row>
      <xdr:rowOff>68512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59639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138117</xdr:rowOff>
    </xdr:from>
    <xdr:to>
      <xdr:col>10</xdr:col>
      <xdr:colOff>165100</xdr:colOff>
      <xdr:row>98</xdr:row>
      <xdr:rowOff>68267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92596</xdr:rowOff>
    </xdr:from>
    <xdr:to>
      <xdr:col>6</xdr:col>
      <xdr:colOff>38100</xdr:colOff>
      <xdr:row>98</xdr:row>
      <xdr:rowOff>22746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62057</xdr:rowOff>
    </xdr:from>
    <xdr:to>
      <xdr:col>55</xdr:col>
      <xdr:colOff>0</xdr:colOff>
      <xdr:row>57</xdr:row>
      <xdr:rowOff>91351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4707"/>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62057</xdr:rowOff>
    </xdr:from>
    <xdr:to>
      <xdr:col>50</xdr:col>
      <xdr:colOff>114300</xdr:colOff>
      <xdr:row>58</xdr:row>
      <xdr:rowOff>28959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4707"/>
          <a:ext cx="889000" cy="1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8239</xdr:rowOff>
    </xdr:from>
    <xdr:to>
      <xdr:col>45</xdr:col>
      <xdr:colOff>177800</xdr:colOff>
      <xdr:row>58</xdr:row>
      <xdr:rowOff>28959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2339"/>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115583</xdr:rowOff>
    </xdr:from>
    <xdr:to>
      <xdr:col>41</xdr:col>
      <xdr:colOff>50800</xdr:colOff>
      <xdr:row>58</xdr:row>
      <xdr:rowOff>8239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02433"/>
          <a:ext cx="889000" cy="7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40551</xdr:rowOff>
    </xdr:from>
    <xdr:to>
      <xdr:col>55</xdr:col>
      <xdr:colOff>50800</xdr:colOff>
      <xdr:row>57</xdr:row>
      <xdr:rowOff>142151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18978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11257</xdr:rowOff>
    </xdr:from>
    <xdr:to>
      <xdr:col>50</xdr:col>
      <xdr:colOff>165100</xdr:colOff>
      <xdr:row>57</xdr:row>
      <xdr:rowOff>112857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129384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149609</xdr:rowOff>
    </xdr:from>
    <xdr:to>
      <xdr:col>46</xdr:col>
      <xdr:colOff>38100</xdr:colOff>
      <xdr:row>58</xdr:row>
      <xdr:rowOff>79759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70886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128889</xdr:rowOff>
    </xdr:from>
    <xdr:to>
      <xdr:col>41</xdr:col>
      <xdr:colOff>101600</xdr:colOff>
      <xdr:row>58</xdr:row>
      <xdr:rowOff>59039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64783</xdr:rowOff>
    </xdr:from>
    <xdr:to>
      <xdr:col>36</xdr:col>
      <xdr:colOff>165100</xdr:colOff>
      <xdr:row>53</xdr:row>
      <xdr:rowOff>166383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11460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5021</xdr:rowOff>
    </xdr:from>
    <xdr:to>
      <xdr:col>55</xdr:col>
      <xdr:colOff>0</xdr:colOff>
      <xdr:row>78</xdr:row>
      <xdr:rowOff>66401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8121"/>
          <a:ext cx="838200" cy="6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30412</xdr:rowOff>
    </xdr:from>
    <xdr:to>
      <xdr:col>50</xdr:col>
      <xdr:colOff>114300</xdr:colOff>
      <xdr:row>78</xdr:row>
      <xdr:rowOff>66401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03512"/>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30412</xdr:rowOff>
    </xdr:from>
    <xdr:to>
      <xdr:col>45</xdr:col>
      <xdr:colOff>177800</xdr:colOff>
      <xdr:row>78</xdr:row>
      <xdr:rowOff>171247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03512"/>
          <a:ext cx="889000" cy="1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165678</xdr:rowOff>
    </xdr:from>
    <xdr:to>
      <xdr:col>41</xdr:col>
      <xdr:colOff>50800</xdr:colOff>
      <xdr:row>78</xdr:row>
      <xdr:rowOff>171247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3877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125671</xdr:rowOff>
    </xdr:from>
    <xdr:to>
      <xdr:col>55</xdr:col>
      <xdr:colOff>50800</xdr:colOff>
      <xdr:row>78</xdr:row>
      <xdr:rowOff>55821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104098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15601</xdr:rowOff>
    </xdr:from>
    <xdr:to>
      <xdr:col>50</xdr:col>
      <xdr:colOff>165100</xdr:colOff>
      <xdr:row>78</xdr:row>
      <xdr:rowOff>117201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151062</xdr:rowOff>
    </xdr:from>
    <xdr:to>
      <xdr:col>46</xdr:col>
      <xdr:colOff>38100</xdr:colOff>
      <xdr:row>78</xdr:row>
      <xdr:rowOff>81212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72339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120447</xdr:rowOff>
    </xdr:from>
    <xdr:to>
      <xdr:col>41</xdr:col>
      <xdr:colOff>101600</xdr:colOff>
      <xdr:row>79</xdr:row>
      <xdr:rowOff>50597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41724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114878</xdr:rowOff>
    </xdr:from>
    <xdr:to>
      <xdr:col>36</xdr:col>
      <xdr:colOff>165100</xdr:colOff>
      <xdr:row>79</xdr:row>
      <xdr:rowOff>45028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36155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168832</xdr:rowOff>
    </xdr:from>
    <xdr:to>
      <xdr:col>54</xdr:col>
      <xdr:colOff>189865</xdr:colOff>
      <xdr:row>98</xdr:row>
      <xdr:rowOff>47208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942232"/>
          <a:ext cx="1270" cy="90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51035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47208</xdr:rowOff>
    </xdr:from>
    <xdr:to>
      <xdr:col>55</xdr:col>
      <xdr:colOff>88900</xdr:colOff>
      <xdr:row>98</xdr:row>
      <xdr:rowOff>47208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115509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71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168832</xdr:rowOff>
    </xdr:from>
    <xdr:to>
      <xdr:col>55</xdr:col>
      <xdr:colOff>88900</xdr:colOff>
      <xdr:row>92</xdr:row>
      <xdr:rowOff>168832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94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135813</xdr:rowOff>
    </xdr:from>
    <xdr:to>
      <xdr:col>55</xdr:col>
      <xdr:colOff>0</xdr:colOff>
      <xdr:row>96</xdr:row>
      <xdr:rowOff>169814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95013"/>
          <a:ext cx="838200" cy="3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83393</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71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60516</xdr:rowOff>
    </xdr:from>
    <xdr:to>
      <xdr:col>55</xdr:col>
      <xdr:colOff>50800</xdr:colOff>
      <xdr:row>96</xdr:row>
      <xdr:rowOff>162116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67943</xdr:rowOff>
    </xdr:from>
    <xdr:to>
      <xdr:col>50</xdr:col>
      <xdr:colOff>114300</xdr:colOff>
      <xdr:row>96</xdr:row>
      <xdr:rowOff>135813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84243"/>
          <a:ext cx="889000" cy="4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51135</xdr:rowOff>
    </xdr:from>
    <xdr:to>
      <xdr:col>50</xdr:col>
      <xdr:colOff>165100</xdr:colOff>
      <xdr:row>96</xdr:row>
      <xdr:rowOff>152735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1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169262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51071</xdr:rowOff>
    </xdr:from>
    <xdr:to>
      <xdr:col>45</xdr:col>
      <xdr:colOff>177800</xdr:colOff>
      <xdr:row>94</xdr:row>
      <xdr:rowOff>67943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481571"/>
          <a:ext cx="889000" cy="7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40284</xdr:rowOff>
    </xdr:from>
    <xdr:to>
      <xdr:col>46</xdr:col>
      <xdr:colOff>38100</xdr:colOff>
      <xdr:row>96</xdr:row>
      <xdr:rowOff>141884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133011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51071</xdr:rowOff>
    </xdr:from>
    <xdr:to>
      <xdr:col>41</xdr:col>
      <xdr:colOff>50800</xdr:colOff>
      <xdr:row>94</xdr:row>
      <xdr:rowOff>136469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481571"/>
          <a:ext cx="889000" cy="7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52857</xdr:rowOff>
    </xdr:from>
    <xdr:to>
      <xdr:col>41</xdr:col>
      <xdr:colOff>101600</xdr:colOff>
      <xdr:row>96</xdr:row>
      <xdr:rowOff>154457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145584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82263</xdr:rowOff>
    </xdr:from>
    <xdr:to>
      <xdr:col>36</xdr:col>
      <xdr:colOff>165100</xdr:colOff>
      <xdr:row>97</xdr:row>
      <xdr:rowOff>12413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3540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119014</xdr:rowOff>
    </xdr:from>
    <xdr:to>
      <xdr:col>55</xdr:col>
      <xdr:colOff>50800</xdr:colOff>
      <xdr:row>97</xdr:row>
      <xdr:rowOff>49164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97441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85013</xdr:rowOff>
    </xdr:from>
    <xdr:to>
      <xdr:col>50</xdr:col>
      <xdr:colOff>165100</xdr:colOff>
      <xdr:row>97</xdr:row>
      <xdr:rowOff>15163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17143</xdr:rowOff>
    </xdr:from>
    <xdr:to>
      <xdr:col>46</xdr:col>
      <xdr:colOff>38100</xdr:colOff>
      <xdr:row>94</xdr:row>
      <xdr:rowOff>118743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135270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90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271</xdr:rowOff>
    </xdr:from>
    <xdr:to>
      <xdr:col>41</xdr:col>
      <xdr:colOff>101600</xdr:colOff>
      <xdr:row>90</xdr:row>
      <xdr:rowOff>101871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4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118398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20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85669</xdr:rowOff>
    </xdr:from>
    <xdr:to>
      <xdr:col>36</xdr:col>
      <xdr:colOff>165100</xdr:colOff>
      <xdr:row>95</xdr:row>
      <xdr:rowOff>15819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32346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155854</xdr:rowOff>
    </xdr:from>
    <xdr:to>
      <xdr:col>85</xdr:col>
      <xdr:colOff>126364</xdr:colOff>
      <xdr:row>37</xdr:row>
      <xdr:rowOff>155168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813704"/>
          <a:ext cx="1269" cy="68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158996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155168</xdr:rowOff>
    </xdr:from>
    <xdr:to>
      <xdr:col>86</xdr:col>
      <xdr:colOff>25400</xdr:colOff>
      <xdr:row>37</xdr:row>
      <xdr:rowOff>155168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9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102531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5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155854</xdr:rowOff>
    </xdr:from>
    <xdr:to>
      <xdr:col>86</xdr:col>
      <xdr:colOff>25400</xdr:colOff>
      <xdr:row>33</xdr:row>
      <xdr:rowOff>155854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8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128861</xdr:rowOff>
    </xdr:from>
    <xdr:to>
      <xdr:col>85</xdr:col>
      <xdr:colOff>127000</xdr:colOff>
      <xdr:row>36</xdr:row>
      <xdr:rowOff>147034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01061"/>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97585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74708</xdr:rowOff>
    </xdr:from>
    <xdr:to>
      <xdr:col>85</xdr:col>
      <xdr:colOff>177800</xdr:colOff>
      <xdr:row>37</xdr:row>
      <xdr:rowOff>4858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16732</xdr:rowOff>
    </xdr:from>
    <xdr:to>
      <xdr:col>81</xdr:col>
      <xdr:colOff>50800</xdr:colOff>
      <xdr:row>36</xdr:row>
      <xdr:rowOff>128861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88932"/>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36665</xdr:rowOff>
    </xdr:from>
    <xdr:to>
      <xdr:col>81</xdr:col>
      <xdr:colOff>101600</xdr:colOff>
      <xdr:row>36</xdr:row>
      <xdr:rowOff>138265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154792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126994</xdr:rowOff>
    </xdr:from>
    <xdr:to>
      <xdr:col>76</xdr:col>
      <xdr:colOff>114300</xdr:colOff>
      <xdr:row>36</xdr:row>
      <xdr:rowOff>16732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2774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160737</xdr:rowOff>
    </xdr:from>
    <xdr:to>
      <xdr:col>76</xdr:col>
      <xdr:colOff>165100</xdr:colOff>
      <xdr:row>36</xdr:row>
      <xdr:rowOff>90887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39040</xdr:rowOff>
    </xdr:from>
    <xdr:to>
      <xdr:col>71</xdr:col>
      <xdr:colOff>177800</xdr:colOff>
      <xdr:row>35</xdr:row>
      <xdr:rowOff>126994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353990"/>
          <a:ext cx="889000" cy="7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31864</xdr:rowOff>
    </xdr:from>
    <xdr:to>
      <xdr:col>72</xdr:col>
      <xdr:colOff>38100</xdr:colOff>
      <xdr:row>36</xdr:row>
      <xdr:rowOff>133464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124591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37865</xdr:rowOff>
    </xdr:from>
    <xdr:to>
      <xdr:col>67</xdr:col>
      <xdr:colOff>101600</xdr:colOff>
      <xdr:row>36</xdr:row>
      <xdr:rowOff>139465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130592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96234</xdr:rowOff>
    </xdr:from>
    <xdr:to>
      <xdr:col>85</xdr:col>
      <xdr:colOff>177800</xdr:colOff>
      <xdr:row>37</xdr:row>
      <xdr:rowOff>26384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74661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78061</xdr:rowOff>
    </xdr:from>
    <xdr:to>
      <xdr:col>81</xdr:col>
      <xdr:colOff>101600</xdr:colOff>
      <xdr:row>37</xdr:row>
      <xdr:rowOff>8211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170788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137382</xdr:rowOff>
    </xdr:from>
    <xdr:to>
      <xdr:col>76</xdr:col>
      <xdr:colOff>165100</xdr:colOff>
      <xdr:row>36</xdr:row>
      <xdr:rowOff>67532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84059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76194</xdr:rowOff>
    </xdr:from>
    <xdr:to>
      <xdr:col>72</xdr:col>
      <xdr:colOff>38100</xdr:colOff>
      <xdr:row>36</xdr:row>
      <xdr:rowOff>6344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22871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159690</xdr:rowOff>
    </xdr:from>
    <xdr:to>
      <xdr:col>67</xdr:col>
      <xdr:colOff>101600</xdr:colOff>
      <xdr:row>31</xdr:row>
      <xdr:rowOff>89840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106367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0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45644</xdr:rowOff>
    </xdr:from>
    <xdr:to>
      <xdr:col>85</xdr:col>
      <xdr:colOff>127000</xdr:colOff>
      <xdr:row>57</xdr:row>
      <xdr:rowOff>127736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18294"/>
          <a:ext cx="838200" cy="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45644</xdr:rowOff>
    </xdr:from>
    <xdr:to>
      <xdr:col>81</xdr:col>
      <xdr:colOff>50800</xdr:colOff>
      <xdr:row>58</xdr:row>
      <xdr:rowOff>12306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18294"/>
          <a:ext cx="889000" cy="1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62052</xdr:rowOff>
    </xdr:from>
    <xdr:to>
      <xdr:col>76</xdr:col>
      <xdr:colOff>114300</xdr:colOff>
      <xdr:row>58</xdr:row>
      <xdr:rowOff>12306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34702"/>
          <a:ext cx="889000" cy="1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62052</xdr:rowOff>
    </xdr:from>
    <xdr:to>
      <xdr:col>71</xdr:col>
      <xdr:colOff>177800</xdr:colOff>
      <xdr:row>58</xdr:row>
      <xdr:rowOff>104025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34702"/>
          <a:ext cx="889000" cy="2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76936</xdr:rowOff>
    </xdr:from>
    <xdr:to>
      <xdr:col>85</xdr:col>
      <xdr:colOff>177800</xdr:colOff>
      <xdr:row>58</xdr:row>
      <xdr:rowOff>7086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55363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166294</xdr:rowOff>
    </xdr:from>
    <xdr:to>
      <xdr:col>81</xdr:col>
      <xdr:colOff>101600</xdr:colOff>
      <xdr:row>57</xdr:row>
      <xdr:rowOff>96444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87571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132956</xdr:rowOff>
    </xdr:from>
    <xdr:to>
      <xdr:col>76</xdr:col>
      <xdr:colOff>165100</xdr:colOff>
      <xdr:row>58</xdr:row>
      <xdr:rowOff>63106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54233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11252</xdr:rowOff>
    </xdr:from>
    <xdr:to>
      <xdr:col>72</xdr:col>
      <xdr:colOff>38100</xdr:colOff>
      <xdr:row>57</xdr:row>
      <xdr:rowOff>112852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103979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53225</xdr:rowOff>
    </xdr:from>
    <xdr:to>
      <xdr:col>67</xdr:col>
      <xdr:colOff>101600</xdr:colOff>
      <xdr:row>58</xdr:row>
      <xdr:rowOff>154825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145952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162000</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677850"/>
          <a:ext cx="1269" cy="72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54670</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77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108677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4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162000</xdr:rowOff>
    </xdr:from>
    <xdr:to>
      <xdr:col>86</xdr:col>
      <xdr:colOff>25400</xdr:colOff>
      <xdr:row>73</xdr:row>
      <xdr:rowOff>162000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6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10170</xdr:rowOff>
    </xdr:from>
    <xdr:to>
      <xdr:col>85</xdr:col>
      <xdr:colOff>127000</xdr:colOff>
      <xdr:row>77</xdr:row>
      <xdr:rowOff>62370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11820"/>
          <a:ext cx="838200" cy="5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99119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120692</xdr:rowOff>
    </xdr:from>
    <xdr:to>
      <xdr:col>85</xdr:col>
      <xdr:colOff>177800</xdr:colOff>
      <xdr:row>78</xdr:row>
      <xdr:rowOff>50842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2088</xdr:rowOff>
    </xdr:from>
    <xdr:to>
      <xdr:col>81</xdr:col>
      <xdr:colOff>50800</xdr:colOff>
      <xdr:row>77</xdr:row>
      <xdr:rowOff>10170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032288"/>
          <a:ext cx="889000" cy="17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126059</xdr:rowOff>
    </xdr:from>
    <xdr:to>
      <xdr:col>81</xdr:col>
      <xdr:colOff>101600</xdr:colOff>
      <xdr:row>78</xdr:row>
      <xdr:rowOff>56209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2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47336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105667</xdr:rowOff>
    </xdr:from>
    <xdr:to>
      <xdr:col>76</xdr:col>
      <xdr:colOff>114300</xdr:colOff>
      <xdr:row>76</xdr:row>
      <xdr:rowOff>2088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621517"/>
          <a:ext cx="889000" cy="4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118252</xdr:rowOff>
    </xdr:from>
    <xdr:to>
      <xdr:col>76</xdr:col>
      <xdr:colOff>165100</xdr:colOff>
      <xdr:row>78</xdr:row>
      <xdr:rowOff>48402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39529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114109</xdr:rowOff>
    </xdr:from>
    <xdr:to>
      <xdr:col>71</xdr:col>
      <xdr:colOff>177800</xdr:colOff>
      <xdr:row>73</xdr:row>
      <xdr:rowOff>105667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115609"/>
          <a:ext cx="889000" cy="5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111365</xdr:rowOff>
    </xdr:from>
    <xdr:to>
      <xdr:col>72</xdr:col>
      <xdr:colOff>38100</xdr:colOff>
      <xdr:row>78</xdr:row>
      <xdr:rowOff>41515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32642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124321</xdr:rowOff>
    </xdr:from>
    <xdr:to>
      <xdr:col>67</xdr:col>
      <xdr:colOff>101600</xdr:colOff>
      <xdr:row>78</xdr:row>
      <xdr:rowOff>54471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45598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11570</xdr:rowOff>
    </xdr:from>
    <xdr:to>
      <xdr:col>85</xdr:col>
      <xdr:colOff>177800</xdr:colOff>
      <xdr:row>77</xdr:row>
      <xdr:rowOff>113170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34447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130820</xdr:rowOff>
    </xdr:from>
    <xdr:to>
      <xdr:col>81</xdr:col>
      <xdr:colOff>101600</xdr:colOff>
      <xdr:row>77</xdr:row>
      <xdr:rowOff>60970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77496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122738</xdr:rowOff>
    </xdr:from>
    <xdr:to>
      <xdr:col>76</xdr:col>
      <xdr:colOff>165100</xdr:colOff>
      <xdr:row>76</xdr:row>
      <xdr:rowOff>52888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69415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7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54867</xdr:rowOff>
    </xdr:from>
    <xdr:to>
      <xdr:col>72</xdr:col>
      <xdr:colOff>38100</xdr:colOff>
      <xdr:row>73</xdr:row>
      <xdr:rowOff>156467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5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1544</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3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63309</xdr:rowOff>
    </xdr:from>
    <xdr:to>
      <xdr:col>67</xdr:col>
      <xdr:colOff>101600</xdr:colOff>
      <xdr:row>70</xdr:row>
      <xdr:rowOff>164909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0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9986</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18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31603</xdr:rowOff>
    </xdr:from>
    <xdr:to>
      <xdr:col>85</xdr:col>
      <xdr:colOff>127000</xdr:colOff>
      <xdr:row>95</xdr:row>
      <xdr:rowOff>68399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19353"/>
          <a:ext cx="838200" cy="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68399</xdr:rowOff>
    </xdr:from>
    <xdr:to>
      <xdr:col>81</xdr:col>
      <xdr:colOff>50800</xdr:colOff>
      <xdr:row>95</xdr:row>
      <xdr:rowOff>142421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56149"/>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142421</xdr:rowOff>
    </xdr:from>
    <xdr:to>
      <xdr:col>76</xdr:col>
      <xdr:colOff>114300</xdr:colOff>
      <xdr:row>96</xdr:row>
      <xdr:rowOff>118166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30171"/>
          <a:ext cx="889000" cy="14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118166</xdr:rowOff>
    </xdr:from>
    <xdr:to>
      <xdr:col>71</xdr:col>
      <xdr:colOff>177800</xdr:colOff>
      <xdr:row>97</xdr:row>
      <xdr:rowOff>69489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77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152253</xdr:rowOff>
    </xdr:from>
    <xdr:to>
      <xdr:col>85</xdr:col>
      <xdr:colOff>177800</xdr:colOff>
      <xdr:row>95</xdr:row>
      <xdr:rowOff>82403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3680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17599</xdr:rowOff>
    </xdr:from>
    <xdr:to>
      <xdr:col>81</xdr:col>
      <xdr:colOff>101600</xdr:colOff>
      <xdr:row>95</xdr:row>
      <xdr:rowOff>119199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135726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91621</xdr:rowOff>
    </xdr:from>
    <xdr:to>
      <xdr:col>76</xdr:col>
      <xdr:colOff>165100</xdr:colOff>
      <xdr:row>96</xdr:row>
      <xdr:rowOff>21771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38298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67366</xdr:rowOff>
    </xdr:from>
    <xdr:to>
      <xdr:col>72</xdr:col>
      <xdr:colOff>38100</xdr:colOff>
      <xdr:row>96</xdr:row>
      <xdr:rowOff>168966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18689</xdr:rowOff>
    </xdr:from>
    <xdr:to>
      <xdr:col>67</xdr:col>
      <xdr:colOff>101600</xdr:colOff>
      <xdr:row>97</xdr:row>
      <xdr:rowOff>120289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令和３年度と比較すると、商工費は、新型コロナウイルス感染症の影響等による物価高騰に対する支援として、プレミアム商品券事業やお買物券支給事業を実施したため、令和３年度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円と増加した。また、災害復旧費は平成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年熊本地震からの復旧工事が進んだことや、令和４年度は令和３年度と比較すると災害の被害が少なかったこと等により、令和３年度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また、公債費は、熊本地震関連の公債費が増加しており、令和３年度と比較すると、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年度まで公債費が増加傾向にあるため、歳出決算額に占める公債費の割合が高くなる見込みである。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年熊本地震の復旧・復興事業推進等により、平成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703,608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千円まで減少したが、ふるさと応援基金の活用等を図った結果、基金残高が令和４年度末で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1,963,258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千円となった。実質単年度収支額は、令和３年度と比較し令和４年度は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321,519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千円の減額となったが、黒字となっている。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今後は、必要な事業等を峻別し、無駄のない財政運営に努めていく。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熊本地震からの復旧・復興が進み、一般会計及び公営企業会計を含む全ての特別会計において、令和２年度から引続き黒字となっている。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今後も事業の見直し等を実施し、健全な財政運営に努める。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14071351</v>
      </c>
      <c r="BO4" s="371"/>
      <c r="BP4" s="371"/>
      <c r="BQ4" s="371"/>
      <c r="BR4" s="371"/>
      <c r="BS4" s="371"/>
      <c r="BT4" s="371"/>
      <c r="BU4" s="372"/>
      <c r="BV4" s="370">
        <v>14582083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v>
      </c>
      <c r="CU4" s="377"/>
      <c r="CV4" s="377"/>
      <c r="CW4" s="377"/>
      <c r="CX4" s="377"/>
      <c r="CY4" s="377"/>
      <c r="CZ4" s="377"/>
      <c r="DA4" s="378"/>
      <c r="DB4" s="376">
        <v>14.4</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13284490</v>
      </c>
      <c r="BO5" s="408"/>
      <c r="BP5" s="408"/>
      <c r="BQ5" s="408"/>
      <c r="BR5" s="408"/>
      <c r="BS5" s="408"/>
      <c r="BT5" s="408"/>
      <c r="BU5" s="409"/>
      <c r="BV5" s="407">
        <v>13680456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85.8</v>
      </c>
      <c r="CU5" s="405"/>
      <c r="CV5" s="405"/>
      <c r="CW5" s="405"/>
      <c r="CX5" s="405"/>
      <c r="CY5" s="405"/>
      <c r="CZ5" s="405"/>
      <c r="DA5" s="406"/>
      <c r="DB5" s="404">
        <v>84</v>
      </c>
      <c r="DC5" s="405"/>
      <c r="DD5" s="405"/>
      <c r="DE5" s="405"/>
      <c r="DF5" s="405"/>
      <c r="DG5" s="405"/>
      <c r="DH5" s="405"/>
      <c r="DI5" s="406"/>
    </row>
    <row r="6" spans="1:119" ht="18.75" customHeight="1" x14ac:dyDescent="0.15">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786861</v>
      </c>
      <c r="BO6" s="408"/>
      <c r="BP6" s="408"/>
      <c r="BQ6" s="408"/>
      <c r="BR6" s="408"/>
      <c r="BS6" s="408"/>
      <c r="BT6" s="408"/>
      <c r="BU6" s="409"/>
      <c r="BV6" s="407">
        <v>901627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87.9</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119528</v>
      </c>
      <c r="BO7" s="408"/>
      <c r="BP7" s="408"/>
      <c r="BQ7" s="408"/>
      <c r="BR7" s="408"/>
      <c r="BS7" s="408"/>
      <c r="BT7" s="408"/>
      <c r="BU7" s="409"/>
      <c r="BV7" s="407">
        <v>86829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5582683</v>
      </c>
      <c r="CU7" s="408"/>
      <c r="CV7" s="408"/>
      <c r="CW7" s="408"/>
      <c r="CX7" s="408"/>
      <c r="CY7" s="408"/>
      <c r="CZ7" s="408"/>
      <c r="DA7" s="409"/>
      <c r="DB7" s="407">
        <v>5643668</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667333</v>
      </c>
      <c r="BO8" s="408"/>
      <c r="BP8" s="408"/>
      <c r="BQ8" s="408"/>
      <c r="BR8" s="408"/>
      <c r="BS8" s="408"/>
      <c r="BT8" s="408"/>
      <c r="BU8" s="409"/>
      <c r="BV8" s="407">
        <v>814798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
      <c r="A9" s="177"/>
      <c r="B9" s="401" t="s">
        <v>114</v>
      </c>
      <c r="C9" s="402"/>
      <c r="D9" s="402"/>
      <c r="E9" s="402"/>
      <c r="F9" s="402"/>
      <c r="G9" s="402"/>
      <c r="H9" s="402"/>
      <c r="I9" s="402"/>
      <c r="J9" s="402"/>
      <c r="K9" s="450"/>
      <c r="L9" s="451" t="s">
        <v>115</v>
      </c>
      <c r="M9" s="452"/>
      <c r="N9" s="452"/>
      <c r="O9" s="452"/>
      <c r="P9" s="452"/>
      <c r="Q9" s="453"/>
      <c r="R9" s="454">
        <v>16303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-147465</v>
      </c>
      <c r="BO9" s="408"/>
      <c r="BP9" s="408"/>
      <c r="BQ9" s="408"/>
      <c r="BR9" s="408"/>
      <c r="BS9" s="408"/>
      <c r="BT9" s="408"/>
      <c r="BU9" s="409"/>
      <c r="BV9" s="407">
        <v>386775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20.100000000000001</v>
      </c>
      <c r="CU9" s="405"/>
      <c r="CV9" s="405"/>
      <c r="CW9" s="405"/>
      <c r="CX9" s="405"/>
      <c r="CY9" s="405"/>
      <c r="CZ9" s="405"/>
      <c r="DA9" s="406"/>
      <c r="DB9" s="404">
        <v>20.2</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7"/>
      <c r="N10" s="437"/>
      <c r="O10" s="437"/>
      <c r="P10" s="437"/>
      <c r="Q10" s="438"/>
      <c r="R10" s="458">
        <v>17237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646507</v>
      </c>
      <c r="BO10" s="408"/>
      <c r="BP10" s="408"/>
      <c r="BQ10" s="408"/>
      <c r="BR10" s="408"/>
      <c r="BS10" s="408"/>
      <c r="BT10" s="408"/>
      <c r="BU10" s="409"/>
      <c r="BV10" s="407">
        <v>395213</v>
      </c>
      <c r="BW10" s="408"/>
      <c r="BX10" s="408"/>
      <c r="BY10" s="408"/>
      <c r="BZ10" s="408"/>
      <c r="CA10" s="408"/>
      <c r="CB10" s="408"/>
      <c r="CC10" s="409"/>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1143</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77"/>
      <c r="B12" s="467" t="s">
        <v>132</v>
      </c>
      <c r="C12" s="468"/>
      <c r="D12" s="468"/>
      <c r="E12" s="468"/>
      <c r="F12" s="468"/>
      <c r="G12" s="468"/>
      <c r="H12" s="468"/>
      <c r="I12" s="468"/>
      <c r="J12" s="468"/>
      <c r="K12" s="469"/>
      <c r="L12" s="476" t="s">
        <v>133</v>
      </c>
      <c r="M12" s="477"/>
      <c r="N12" s="477"/>
      <c r="O12" s="477"/>
      <c r="P12" s="477"/>
      <c r="Q12" s="478"/>
      <c r="R12" s="479">
        <v>17051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101375</v>
      </c>
      <c r="BO12" s="408"/>
      <c r="BP12" s="408"/>
      <c r="BQ12" s="408"/>
      <c r="BR12" s="408"/>
      <c r="BS12" s="408"/>
      <c r="BT12" s="408"/>
      <c r="BU12" s="409"/>
      <c r="BV12" s="407">
        <v>63945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141</v>
      </c>
      <c r="N13" s="499"/>
      <c r="O13" s="499"/>
      <c r="P13" s="499"/>
      <c r="Q13" s="500"/>
      <c r="R13" s="491">
        <v>16934</v>
      </c>
      <c r="S13" s="492"/>
      <c r="T13" s="492"/>
      <c r="U13" s="492"/>
      <c r="V13" s="493"/>
      <c r="W13" s="423" t="s">
        <v>142</v>
      </c>
      <c r="X13" s="424"/>
      <c r="Y13" s="424"/>
      <c r="Z13" s="424"/>
      <c r="AA13" s="424"/>
      <c r="AB13" s="414"/>
      <c r="AC13" s="458">
        <v>699</v>
      </c>
      <c r="AD13" s="459"/>
      <c r="AE13" s="459"/>
      <c r="AF13" s="459"/>
      <c r="AG13" s="501"/>
      <c r="AH13" s="458">
        <v>882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397667</v>
      </c>
      <c r="BO13" s="408"/>
      <c r="BP13" s="408"/>
      <c r="BQ13" s="408"/>
      <c r="BR13" s="408"/>
      <c r="BS13" s="408"/>
      <c r="BT13" s="408"/>
      <c r="BU13" s="409"/>
      <c r="BV13" s="407">
        <v>719186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13.5</v>
      </c>
      <c r="CU13" s="405"/>
      <c r="CV13" s="405"/>
      <c r="CW13" s="405"/>
      <c r="CX13" s="405"/>
      <c r="CY13" s="405"/>
      <c r="CZ13" s="405"/>
      <c r="DA13" s="406"/>
      <c r="DB13" s="404">
        <v>11.6</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17048</v>
      </c>
      <c r="S14" s="492"/>
      <c r="T14" s="492"/>
      <c r="U14" s="492"/>
      <c r="V14" s="493"/>
      <c r="W14" s="397"/>
      <c r="X14" s="398"/>
      <c r="Y14" s="398"/>
      <c r="Z14" s="398"/>
      <c r="AA14" s="398"/>
      <c r="AB14" s="387"/>
      <c r="AC14" s="494">
        <v>8.9</v>
      </c>
      <c r="AD14" s="495"/>
      <c r="AE14" s="495"/>
      <c r="AF14" s="495"/>
      <c r="AG14" s="496"/>
      <c r="AH14" s="494">
        <v>10.5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12.9</v>
      </c>
      <c r="CU14" s="506"/>
      <c r="CV14" s="506"/>
      <c r="CW14" s="506"/>
      <c r="CX14" s="506"/>
      <c r="CY14" s="506"/>
      <c r="CZ14" s="506"/>
      <c r="DA14" s="507"/>
      <c r="DB14" s="505">
        <v>37.299999999999997</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149</v>
      </c>
      <c r="N15" s="499"/>
      <c r="O15" s="499"/>
      <c r="P15" s="499"/>
      <c r="Q15" s="500"/>
      <c r="R15" s="491">
        <v>16942</v>
      </c>
      <c r="S15" s="492"/>
      <c r="T15" s="492"/>
      <c r="U15" s="492"/>
      <c r="V15" s="493"/>
      <c r="W15" s="423" t="s">
        <v>150</v>
      </c>
      <c r="X15" s="424"/>
      <c r="Y15" s="424"/>
      <c r="Z15" s="424"/>
      <c r="AA15" s="424"/>
      <c r="AB15" s="414"/>
      <c r="AC15" s="458">
        <v>1969</v>
      </c>
      <c r="AD15" s="459"/>
      <c r="AE15" s="459"/>
      <c r="AF15" s="459"/>
      <c r="AG15" s="501"/>
      <c r="AH15" s="458">
        <v>2118</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1762783</v>
      </c>
      <c r="BO15" s="371"/>
      <c r="BP15" s="371"/>
      <c r="BQ15" s="371"/>
      <c r="BR15" s="371"/>
      <c r="BS15" s="371"/>
      <c r="BT15" s="371"/>
      <c r="BU15" s="372"/>
      <c r="BV15" s="370">
        <v>1644508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v>
      </c>
      <c r="AD16" s="495"/>
      <c r="AE16" s="495"/>
      <c r="AF16" s="495"/>
      <c r="AG16" s="496"/>
      <c r="AH16" s="494">
        <v>25.3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5079737</v>
      </c>
      <c r="BO16" s="408"/>
      <c r="BP16" s="408"/>
      <c r="BQ16" s="408"/>
      <c r="BR16" s="408"/>
      <c r="BS16" s="408"/>
      <c r="BT16" s="408"/>
      <c r="BU16" s="409"/>
      <c r="BV16" s="407">
        <v>4995888</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156</v>
      </c>
      <c r="N17" s="519"/>
      <c r="O17" s="519"/>
      <c r="P17" s="519"/>
      <c r="Q17" s="520"/>
      <c r="R17" s="513" t="s">
        <v>157</v>
      </c>
      <c r="S17" s="514"/>
      <c r="T17" s="514"/>
      <c r="U17" s="514"/>
      <c r="V17" s="515"/>
      <c r="W17" s="423" t="s">
        <v>158</v>
      </c>
      <c r="X17" s="424"/>
      <c r="Y17" s="424"/>
      <c r="Z17" s="424"/>
      <c r="AA17" s="424"/>
      <c r="AB17" s="414"/>
      <c r="AC17" s="458">
        <v>5196</v>
      </c>
      <c r="AD17" s="459"/>
      <c r="AE17" s="459"/>
      <c r="AF17" s="459"/>
      <c r="AG17" s="501"/>
      <c r="AH17" s="458">
        <v>5369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2199225</v>
      </c>
      <c r="BO17" s="408"/>
      <c r="BP17" s="408"/>
      <c r="BQ17" s="408"/>
      <c r="BR17" s="408"/>
      <c r="BS17" s="408"/>
      <c r="BT17" s="408"/>
      <c r="BU17" s="409"/>
      <c r="BV17" s="407">
        <v>2042530</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32" t="s">
        <v>160</v>
      </c>
      <c r="C18" s="450"/>
      <c r="D18" s="450"/>
      <c r="E18" s="533"/>
      <c r="F18" s="533"/>
      <c r="G18" s="533"/>
      <c r="H18" s="533"/>
      <c r="I18" s="533"/>
      <c r="J18" s="533"/>
      <c r="K18" s="533"/>
      <c r="L18" s="534">
        <v>99.03</v>
      </c>
      <c r="M18" s="534"/>
      <c r="N18" s="534"/>
      <c r="O18" s="534"/>
      <c r="P18" s="534"/>
      <c r="Q18" s="534"/>
      <c r="R18" s="535"/>
      <c r="S18" s="535"/>
      <c r="T18" s="535"/>
      <c r="U18" s="535"/>
      <c r="V18" s="536"/>
      <c r="W18" s="425"/>
      <c r="X18" s="426"/>
      <c r="Y18" s="426"/>
      <c r="Z18" s="426"/>
      <c r="AA18" s="426"/>
      <c r="AB18" s="417"/>
      <c r="AC18" s="537">
        <v>66.099999999999994</v>
      </c>
      <c r="AD18" s="538"/>
      <c r="AE18" s="538"/>
      <c r="AF18" s="538"/>
      <c r="AG18" s="539"/>
      <c r="AH18" s="537">
        <v>64.2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4860308</v>
      </c>
      <c r="BO18" s="408"/>
      <c r="BP18" s="408"/>
      <c r="BQ18" s="408"/>
      <c r="BR18" s="408"/>
      <c r="BS18" s="408"/>
      <c r="BT18" s="408"/>
      <c r="BU18" s="409"/>
      <c r="BV18" s="407">
        <v>4835072</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32" t="s">
        <v>162</v>
      </c>
      <c r="C19" s="450"/>
      <c r="D19" s="450"/>
      <c r="E19" s="533"/>
      <c r="F19" s="533"/>
      <c r="G19" s="533"/>
      <c r="H19" s="533"/>
      <c r="I19" s="533"/>
      <c r="J19" s="533"/>
      <c r="K19" s="533"/>
      <c r="L19" s="541">
        <v>165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7524309</v>
      </c>
      <c r="BO19" s="408"/>
      <c r="BP19" s="408"/>
      <c r="BQ19" s="408"/>
      <c r="BR19" s="408"/>
      <c r="BS19" s="408"/>
      <c r="BT19" s="408"/>
      <c r="BU19" s="409"/>
      <c r="BV19" s="407">
        <v>7294292</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32" t="s">
        <v>164</v>
      </c>
      <c r="C20" s="450"/>
      <c r="D20" s="450"/>
      <c r="E20" s="533"/>
      <c r="F20" s="533"/>
      <c r="G20" s="533"/>
      <c r="H20" s="533"/>
      <c r="I20" s="533"/>
      <c r="J20" s="533"/>
      <c r="K20" s="533"/>
      <c r="L20" s="541">
        <v>6196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14509593</v>
      </c>
      <c r="BO22" s="371"/>
      <c r="BP22" s="371"/>
      <c r="BQ22" s="371"/>
      <c r="BR22" s="371"/>
      <c r="BS22" s="371"/>
      <c r="BT22" s="371"/>
      <c r="BU22" s="372"/>
      <c r="BV22" s="370">
        <v>15706870</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12442136</v>
      </c>
      <c r="BO23" s="408"/>
      <c r="BP23" s="408"/>
      <c r="BQ23" s="408"/>
      <c r="BR23" s="408"/>
      <c r="BS23" s="408"/>
      <c r="BT23" s="408"/>
      <c r="BU23" s="409"/>
      <c r="BV23" s="407">
        <v>13532923</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174</v>
      </c>
      <c r="F24" s="437"/>
      <c r="G24" s="437"/>
      <c r="H24" s="437"/>
      <c r="I24" s="437"/>
      <c r="J24" s="437"/>
      <c r="K24" s="438"/>
      <c r="L24" s="458">
        <v>1</v>
      </c>
      <c r="M24" s="459"/>
      <c r="N24" s="459"/>
      <c r="O24" s="459"/>
      <c r="P24" s="501"/>
      <c r="Q24" s="458">
        <v>7064</v>
      </c>
      <c r="R24" s="459"/>
      <c r="S24" s="459"/>
      <c r="T24" s="459"/>
      <c r="U24" s="459"/>
      <c r="V24" s="501"/>
      <c r="W24" s="553"/>
      <c r="X24" s="554"/>
      <c r="Y24" s="555"/>
      <c r="Z24" s="457" t="s">
        <v>175</v>
      </c>
      <c r="AA24" s="437"/>
      <c r="AB24" s="437"/>
      <c r="AC24" s="437"/>
      <c r="AD24" s="437"/>
      <c r="AE24" s="437"/>
      <c r="AF24" s="437"/>
      <c r="AG24" s="438"/>
      <c r="AH24" s="458">
        <v>163</v>
      </c>
      <c r="AI24" s="459"/>
      <c r="AJ24" s="459"/>
      <c r="AK24" s="459"/>
      <c r="AL24" s="501"/>
      <c r="AM24" s="458">
        <v>457215</v>
      </c>
      <c r="AN24" s="459"/>
      <c r="AO24" s="459"/>
      <c r="AP24" s="459"/>
      <c r="AQ24" s="459"/>
      <c r="AR24" s="501"/>
      <c r="AS24" s="458">
        <v>2805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11798658</v>
      </c>
      <c r="BO24" s="408"/>
      <c r="BP24" s="408"/>
      <c r="BQ24" s="408"/>
      <c r="BR24" s="408"/>
      <c r="BS24" s="408"/>
      <c r="BT24" s="408"/>
      <c r="BU24" s="409"/>
      <c r="BV24" s="407">
        <v>12822642</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177</v>
      </c>
      <c r="F25" s="437"/>
      <c r="G25" s="437"/>
      <c r="H25" s="437"/>
      <c r="I25" s="437"/>
      <c r="J25" s="437"/>
      <c r="K25" s="438"/>
      <c r="L25" s="458">
        <v>1</v>
      </c>
      <c r="M25" s="459"/>
      <c r="N25" s="459"/>
      <c r="O25" s="459"/>
      <c r="P25" s="501"/>
      <c r="Q25" s="458">
        <v>5483</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1735279</v>
      </c>
      <c r="BO25" s="371"/>
      <c r="BP25" s="371"/>
      <c r="BQ25" s="371"/>
      <c r="BR25" s="371"/>
      <c r="BS25" s="371"/>
      <c r="BT25" s="371"/>
      <c r="BU25" s="372"/>
      <c r="BV25" s="370">
        <v>615625</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181</v>
      </c>
      <c r="F26" s="437"/>
      <c r="G26" s="437"/>
      <c r="H26" s="437"/>
      <c r="I26" s="437"/>
      <c r="J26" s="437"/>
      <c r="K26" s="438"/>
      <c r="L26" s="458">
        <v>1</v>
      </c>
      <c r="M26" s="459"/>
      <c r="N26" s="459"/>
      <c r="O26" s="459"/>
      <c r="P26" s="501"/>
      <c r="Q26" s="458">
        <v>5006</v>
      </c>
      <c r="R26" s="459"/>
      <c r="S26" s="459"/>
      <c r="T26" s="459"/>
      <c r="U26" s="459"/>
      <c r="V26" s="501"/>
      <c r="W26" s="553"/>
      <c r="X26" s="554"/>
      <c r="Y26" s="555"/>
      <c r="Z26" s="457" t="s">
        <v>182</v>
      </c>
      <c r="AA26" s="559"/>
      <c r="AB26" s="559"/>
      <c r="AC26" s="559"/>
      <c r="AD26" s="559"/>
      <c r="AE26" s="559"/>
      <c r="AF26" s="559"/>
      <c r="AG26" s="560"/>
      <c r="AH26" s="458">
        <v>18</v>
      </c>
      <c r="AI26" s="459"/>
      <c r="AJ26" s="459"/>
      <c r="AK26" s="459"/>
      <c r="AL26" s="501"/>
      <c r="AM26" s="458">
        <v>50292</v>
      </c>
      <c r="AN26" s="459"/>
      <c r="AO26" s="459"/>
      <c r="AP26" s="459"/>
      <c r="AQ26" s="459"/>
      <c r="AR26" s="501"/>
      <c r="AS26" s="458">
        <v>2794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184</v>
      </c>
      <c r="F27" s="437"/>
      <c r="G27" s="437"/>
      <c r="H27" s="437"/>
      <c r="I27" s="437"/>
      <c r="J27" s="437"/>
      <c r="K27" s="438"/>
      <c r="L27" s="458">
        <v>1</v>
      </c>
      <c r="M27" s="459"/>
      <c r="N27" s="459"/>
      <c r="O27" s="459"/>
      <c r="P27" s="501"/>
      <c r="Q27" s="458">
        <v>3174</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179</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179</v>
      </c>
      <c r="BO27" s="530"/>
      <c r="BP27" s="530"/>
      <c r="BQ27" s="530"/>
      <c r="BR27" s="530"/>
      <c r="BS27" s="530"/>
      <c r="BT27" s="530"/>
      <c r="BU27" s="531"/>
      <c r="BV27" s="529" t="s">
        <v>179</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187</v>
      </c>
      <c r="F28" s="437"/>
      <c r="G28" s="437"/>
      <c r="H28" s="437"/>
      <c r="I28" s="437"/>
      <c r="J28" s="437"/>
      <c r="K28" s="438"/>
      <c r="L28" s="458">
        <v>1</v>
      </c>
      <c r="M28" s="459"/>
      <c r="N28" s="459"/>
      <c r="O28" s="459"/>
      <c r="P28" s="501"/>
      <c r="Q28" s="458">
        <v>2620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1963258</v>
      </c>
      <c r="BO28" s="371"/>
      <c r="BP28" s="371"/>
      <c r="BQ28" s="371"/>
      <c r="BR28" s="371"/>
      <c r="BS28" s="371"/>
      <c r="BT28" s="371"/>
      <c r="BU28" s="372"/>
      <c r="BV28" s="370">
        <v>1418126</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190</v>
      </c>
      <c r="F29" s="437"/>
      <c r="G29" s="437"/>
      <c r="H29" s="437"/>
      <c r="I29" s="437"/>
      <c r="J29" s="437"/>
      <c r="K29" s="438"/>
      <c r="L29" s="458">
        <v>12</v>
      </c>
      <c r="M29" s="459"/>
      <c r="N29" s="459"/>
      <c r="O29" s="459"/>
      <c r="P29" s="501"/>
      <c r="Q29" s="458">
        <v>2377</v>
      </c>
      <c r="R29" s="459"/>
      <c r="S29" s="459"/>
      <c r="T29" s="459"/>
      <c r="U29" s="459"/>
      <c r="V29" s="501"/>
      <c r="W29" s="556"/>
      <c r="X29" s="557"/>
      <c r="Y29" s="558"/>
      <c r="Z29" s="457" t="s">
        <v>191</v>
      </c>
      <c r="AA29" s="437"/>
      <c r="AB29" s="437"/>
      <c r="AC29" s="437"/>
      <c r="AD29" s="437"/>
      <c r="AE29" s="437"/>
      <c r="AF29" s="437"/>
      <c r="AG29" s="438"/>
      <c r="AH29" s="458">
        <v>163</v>
      </c>
      <c r="AI29" s="459"/>
      <c r="AJ29" s="459"/>
      <c r="AK29" s="459"/>
      <c r="AL29" s="501"/>
      <c r="AM29" s="458">
        <v>457215</v>
      </c>
      <c r="AN29" s="459"/>
      <c r="AO29" s="459"/>
      <c r="AP29" s="459"/>
      <c r="AQ29" s="459"/>
      <c r="AR29" s="501"/>
      <c r="AS29" s="458">
        <v>2805</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294766</v>
      </c>
      <c r="BO29" s="408"/>
      <c r="BP29" s="408"/>
      <c r="BQ29" s="408"/>
      <c r="BR29" s="408"/>
      <c r="BS29" s="408"/>
      <c r="BT29" s="408"/>
      <c r="BU29" s="409"/>
      <c r="BV29" s="407">
        <v>305885</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94.7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2213673</v>
      </c>
      <c r="BO30" s="530"/>
      <c r="BP30" s="530"/>
      <c r="BQ30" s="530"/>
      <c r="BR30" s="530"/>
      <c r="BS30" s="530"/>
      <c r="BT30" s="530"/>
      <c r="BU30" s="531"/>
      <c r="BV30" s="529">
        <v>2149597</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200</v>
      </c>
      <c r="D33" s="431"/>
      <c r="E33" s="396" t="s">
        <v>201</v>
      </c>
      <c r="F33" s="396"/>
      <c r="G33" s="396"/>
      <c r="H33" s="396"/>
      <c r="I33" s="396"/>
      <c r="J33" s="396"/>
      <c r="K33" s="396"/>
      <c r="L33" s="396"/>
      <c r="M33" s="396"/>
      <c r="N33" s="396"/>
      <c r="O33" s="396"/>
      <c r="P33" s="396"/>
      <c r="Q33" s="396"/>
      <c r="R33" s="396"/>
      <c r="S33" s="396"/>
      <c r="T33" s="202"/>
      <c r="U33" s="431" t="s">
        <v>200</v>
      </c>
      <c r="V33" s="431"/>
      <c r="W33" s="396" t="s">
        <v>201</v>
      </c>
      <c r="X33" s="396"/>
      <c r="Y33" s="396"/>
      <c r="Z33" s="396"/>
      <c r="AA33" s="396"/>
      <c r="AB33" s="396"/>
      <c r="AC33" s="396"/>
      <c r="AD33" s="396"/>
      <c r="AE33" s="396"/>
      <c r="AF33" s="396"/>
      <c r="AG33" s="396"/>
      <c r="AH33" s="396"/>
      <c r="AI33" s="396"/>
      <c r="AJ33" s="396"/>
      <c r="AK33" s="396"/>
      <c r="AL33" s="202"/>
      <c r="AM33" s="431" t="s">
        <v>200</v>
      </c>
      <c r="AN33" s="431"/>
      <c r="AO33" s="396" t="s">
        <v>201</v>
      </c>
      <c r="AP33" s="396"/>
      <c r="AQ33" s="396"/>
      <c r="AR33" s="396"/>
      <c r="AS33" s="396"/>
      <c r="AT33" s="396"/>
      <c r="AU33" s="396"/>
      <c r="AV33" s="396"/>
      <c r="AW33" s="396"/>
      <c r="AX33" s="396"/>
      <c r="AY33" s="396"/>
      <c r="AZ33" s="396"/>
      <c r="BA33" s="396"/>
      <c r="BB33" s="396"/>
      <c r="BC33" s="396"/>
      <c r="BD33" s="203"/>
      <c r="BE33" s="396" t="s">
        <v>202</v>
      </c>
      <c r="BF33" s="396"/>
      <c r="BG33" s="396" t="s">
        <v>203</v>
      </c>
      <c r="BH33" s="396"/>
      <c r="BI33" s="396"/>
      <c r="BJ33" s="396"/>
      <c r="BK33" s="396"/>
      <c r="BL33" s="396"/>
      <c r="BM33" s="396"/>
      <c r="BN33" s="396"/>
      <c r="BO33" s="396"/>
      <c r="BP33" s="396"/>
      <c r="BQ33" s="396"/>
      <c r="BR33" s="396"/>
      <c r="BS33" s="396"/>
      <c r="BT33" s="396"/>
      <c r="BU33" s="396"/>
      <c r="BV33" s="203"/>
      <c r="BW33" s="431" t="s">
        <v>202</v>
      </c>
      <c r="BX33" s="431"/>
      <c r="BY33" s="396" t="s">
        <v>204</v>
      </c>
      <c r="BZ33" s="396"/>
      <c r="CA33" s="396"/>
      <c r="CB33" s="396"/>
      <c r="CC33" s="396"/>
      <c r="CD33" s="396"/>
      <c r="CE33" s="396"/>
      <c r="CF33" s="396"/>
      <c r="CG33" s="396"/>
      <c r="CH33" s="396"/>
      <c r="CI33" s="396"/>
      <c r="CJ33" s="396"/>
      <c r="CK33" s="396"/>
      <c r="CL33" s="396"/>
      <c r="CM33" s="396"/>
      <c r="CN33" s="202"/>
      <c r="CO33" s="431" t="s">
        <v>205</v>
      </c>
      <c r="CP33" s="431"/>
      <c r="CQ33" s="396" t="s">
        <v>206</v>
      </c>
      <c r="CR33" s="396"/>
      <c r="CS33" s="396"/>
      <c r="CT33" s="396"/>
      <c r="CU33" s="396"/>
      <c r="CV33" s="396"/>
      <c r="CW33" s="396"/>
      <c r="CX33" s="396"/>
      <c r="CY33" s="396"/>
      <c r="CZ33" s="396"/>
      <c r="DA33" s="396"/>
      <c r="DB33" s="396"/>
      <c r="DC33" s="396"/>
      <c r="DD33" s="396"/>
      <c r="DE33" s="396"/>
      <c r="DF33" s="202"/>
      <c r="DG33" s="596" t="s">
        <v>207</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御船町国民健康保険事業特別会計</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IF('各会計、関係団体の財政状況及び健全化判断比率'!B31="","",'各会計、関係団体の財政状況及び健全化判断比率'!B31)</f>
        <v>御船町水道事業会計</v>
      </c>
      <c r="AP34" s="598"/>
      <c r="AQ34" s="598"/>
      <c r="AR34" s="598"/>
      <c r="AS34" s="598"/>
      <c r="AT34" s="598"/>
      <c r="AU34" s="598"/>
      <c r="AV34" s="598"/>
      <c r="AW34" s="598"/>
      <c r="AX34" s="598"/>
      <c r="AY34" s="598"/>
      <c r="AZ34" s="598"/>
      <c r="BA34" s="598"/>
      <c r="BB34" s="598"/>
      <c r="BC34" s="598"/>
      <c r="BD34" s="177"/>
      <c r="BE34" s="597">
        <f>IF(BG34="","",MAX(C34:D43,U34:V43,AM34:AN43)+1)</f>
        <v>7</v>
      </c>
      <c r="BF34" s="597"/>
      <c r="BG34" s="598" t="str">
        <f>IF('各会計、関係団体の財政状況及び健全化判断比率'!B32="","",'各会計、関係団体の財政状況及び健全化判断比率'!B32)</f>
        <v>御船町公共下水道事業特別会計</v>
      </c>
      <c r="BH34" s="598"/>
      <c r="BI34" s="598"/>
      <c r="BJ34" s="598"/>
      <c r="BK34" s="598"/>
      <c r="BL34" s="598"/>
      <c r="BM34" s="598"/>
      <c r="BN34" s="598"/>
      <c r="BO34" s="598"/>
      <c r="BP34" s="598"/>
      <c r="BQ34" s="598"/>
      <c r="BR34" s="598"/>
      <c r="BS34" s="598"/>
      <c r="BT34" s="598"/>
      <c r="BU34" s="598"/>
      <c r="BV34" s="177"/>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77"/>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御船町情報通信基盤施設運営事業特別会計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御船町介護保険事業特別会計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f t="shared" ref="BE35:BE43" si="1">IF(BG35="","",BE34+1)</f>
        <v>8</v>
      </c>
      <c r="BF35" s="597"/>
      <c r="BG35" s="598" t="str">
        <f>IF('各会計、関係団体の財政状況及び健全化判断比率'!B33="","",'各会計、関係団体の財政状況及び健全化判断比率'!B33)</f>
        <v>御船町緑の村運営事業特別会計</v>
      </c>
      <c r="BH35" s="598"/>
      <c r="BI35" s="598"/>
      <c r="BJ35" s="598"/>
      <c r="BK35" s="598"/>
      <c r="BL35" s="598"/>
      <c r="BM35" s="598"/>
      <c r="BN35" s="598"/>
      <c r="BO35" s="598"/>
      <c r="BP35" s="598"/>
      <c r="BQ35" s="598"/>
      <c r="BR35" s="598"/>
      <c r="BS35" s="598"/>
      <c r="BT35" s="598"/>
      <c r="BU35" s="598"/>
      <c r="BV35" s="177"/>
      <c r="BW35" s="597">
        <f t="shared" ref="BW35:BW43" si="2">IF(BY35="","",BW34+1)</f>
        <v>10</v>
      </c>
      <c r="BX35" s="597"/>
      <c r="BY35" s="598" t="str">
        <f>IF('各会計、関係団体の財政状況及び健全化判断比率'!B69="","",'各会計、関係団体の財政状況及び健全化判断比率'!B69)</f>
        <v>御船地区衛生施設組合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御船町後期高齢者医療事業特別会計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11</v>
      </c>
      <c r="BX36" s="597"/>
      <c r="BY36" s="598" t="str">
        <f>IF('各会計、関係団体の財政状況及び健全化判断比率'!B70="","",'各会計、関係団体の財政状況及び健全化判断比率'!B70)</f>
        <v>御船町・甲佐町衛生施設組合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12</v>
      </c>
      <c r="BX37" s="597"/>
      <c r="BY37" s="598" t="str">
        <f>IF('各会計、関係団体の財政状況及び健全化判断比率'!B71="","",'各会計、関係団体の財政状況及び健全化判断比率'!B71)</f>
        <v>上益城消防組合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13</v>
      </c>
      <c r="BX38" s="597"/>
      <c r="BY38" s="598" t="str">
        <f>IF('各会計、関係団体の財政状況及び健全化判断比率'!B72="","",'各会計、関係団体の財政状況及び健全化判断比率'!B72)</f>
        <v>上益城広域連合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14</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15</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HcHQ4YimB3hEY5IOM6A+88y4h0DkluMftOv8WE1e66ftgXofDW7F9NiZUckziT4i4MZP5V7QAJevR/vi7wHug==" saltValue="6UYl37Syf6eQFH7h7BQ9b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11.75</v>
      </c>
      <c r="G34" s="33">
        <v>9.44</v>
      </c>
      <c r="H34" s="33">
        <v>8.15</v>
      </c>
      <c r="I34" s="33">
        <v>14.34</v>
      </c>
      <c r="J34" s="34">
        <v>11.33</v>
      </c>
      <c r="K34" s="22"/>
      <c r="L34" s="22"/>
      <c r="M34" s="22"/>
      <c r="N34" s="22"/>
      <c r="O34" s="22"/>
      <c r="P34" s="22"/>
    </row>
    <row r="35" spans="1:16" ht="39" customHeight="1" x14ac:dyDescent="0.15">
      <c r="A35" s="22"/>
      <c r="B35" s="35"/>
      <c r="C35" s="1145" t="s">
        <v>578</v>
      </c>
      <c r="D35" s="1146"/>
      <c r="E35" s="1147"/>
      <c r="F35" s="36">
        <v>5.54</v>
      </c>
      <c r="G35" s="37">
        <v>4.51</v>
      </c>
      <c r="H35" s="37">
        <v>4.03</v>
      </c>
      <c r="I35" s="37">
        <v>3.68</v>
      </c>
      <c r="J35" s="38">
        <v>3.52</v>
      </c>
      <c r="K35" s="22"/>
      <c r="L35" s="22"/>
      <c r="M35" s="22"/>
      <c r="N35" s="22"/>
      <c r="O35" s="22"/>
      <c r="P35" s="22"/>
    </row>
    <row r="36" spans="1:16" ht="39" customHeight="1" x14ac:dyDescent="0.15">
      <c r="A36" s="22"/>
      <c r="B36" s="35"/>
      <c r="C36" s="1145" t="s">
        <v>579</v>
      </c>
      <c r="D36" s="1146"/>
      <c r="E36" s="1147"/>
      <c r="F36" s="36">
        <v>4.8899999999999997</v>
      </c>
      <c r="G36" s="37">
        <v>4.47</v>
      </c>
      <c r="H36" s="37">
        <v>4.08</v>
      </c>
      <c r="I36" s="37">
        <v>3.6</v>
      </c>
      <c r="J36" s="38">
        <v>2.71</v>
      </c>
      <c r="K36" s="22"/>
      <c r="L36" s="22"/>
      <c r="M36" s="22"/>
      <c r="N36" s="22"/>
      <c r="O36" s="22"/>
      <c r="P36" s="22"/>
    </row>
    <row r="37" spans="1:16" ht="39" customHeight="1" x14ac:dyDescent="0.15">
      <c r="A37" s="22"/>
      <c r="B37" s="35"/>
      <c r="C37" s="1145" t="s">
        <v>580</v>
      </c>
      <c r="D37" s="1146"/>
      <c r="E37" s="1147"/>
      <c r="F37" s="36">
        <v>2.82</v>
      </c>
      <c r="G37" s="37">
        <v>2.65</v>
      </c>
      <c r="H37" s="37">
        <v>2.13</v>
      </c>
      <c r="I37" s="37">
        <v>2.1800000000000002</v>
      </c>
      <c r="J37" s="38">
        <v>2.11</v>
      </c>
      <c r="K37" s="22"/>
      <c r="L37" s="22"/>
      <c r="M37" s="22"/>
      <c r="N37" s="22"/>
      <c r="O37" s="22"/>
      <c r="P37" s="22"/>
    </row>
    <row r="38" spans="1:16" ht="39" customHeight="1" x14ac:dyDescent="0.15">
      <c r="A38" s="22"/>
      <c r="B38" s="35"/>
      <c r="C38" s="1145" t="s">
        <v>581</v>
      </c>
      <c r="D38" s="1146"/>
      <c r="E38" s="1147"/>
      <c r="F38" s="36" t="s">
        <v>582</v>
      </c>
      <c r="G38" s="37" t="s">
        <v>583</v>
      </c>
      <c r="H38" s="37">
        <v>0.08</v>
      </c>
      <c r="I38" s="37">
        <v>0.09</v>
      </c>
      <c r="J38" s="38">
        <v>0.62</v>
      </c>
      <c r="K38" s="22"/>
      <c r="L38" s="22"/>
      <c r="M38" s="22"/>
      <c r="N38" s="22"/>
      <c r="O38" s="22"/>
      <c r="P38" s="22"/>
    </row>
    <row r="39" spans="1:16" ht="39" customHeight="1" x14ac:dyDescent="0.15">
      <c r="A39" s="22"/>
      <c r="B39" s="35"/>
      <c r="C39" s="1145" t="s">
        <v>584</v>
      </c>
      <c r="D39" s="1146"/>
      <c r="E39" s="1147"/>
      <c r="F39" s="36">
        <v>0.25</v>
      </c>
      <c r="G39" s="37">
        <v>0.26</v>
      </c>
      <c r="H39" s="37">
        <v>0.28999999999999998</v>
      </c>
      <c r="I39" s="37">
        <v>0.28000000000000003</v>
      </c>
      <c r="J39" s="38">
        <v>0.32</v>
      </c>
      <c r="K39" s="22"/>
      <c r="L39" s="22"/>
      <c r="M39" s="22"/>
      <c r="N39" s="22"/>
      <c r="O39" s="22"/>
      <c r="P39" s="22"/>
    </row>
    <row r="40" spans="1:16" ht="39" customHeight="1" x14ac:dyDescent="0.15">
      <c r="A40" s="22"/>
      <c r="B40" s="35"/>
      <c r="C40" s="1145" t="s">
        <v>585</v>
      </c>
      <c r="D40" s="1146"/>
      <c r="E40" s="1147"/>
      <c r="F40" s="36">
        <v>3.38</v>
      </c>
      <c r="G40" s="37">
        <v>0.16</v>
      </c>
      <c r="H40" s="37">
        <v>0.27</v>
      </c>
      <c r="I40" s="37">
        <v>0.17</v>
      </c>
      <c r="J40" s="38">
        <v>0.16</v>
      </c>
      <c r="K40" s="22"/>
      <c r="L40" s="22"/>
      <c r="M40" s="22"/>
      <c r="N40" s="22"/>
      <c r="O40" s="22"/>
      <c r="P40" s="22"/>
    </row>
    <row r="41" spans="1:16" ht="39" customHeight="1" x14ac:dyDescent="0.15">
      <c r="A41" s="22"/>
      <c r="B41" s="35"/>
      <c r="C41" s="1145" t="s">
        <v>586</v>
      </c>
      <c r="D41" s="1146"/>
      <c r="E41" s="1147"/>
      <c r="F41" s="36">
        <v>0.24</v>
      </c>
      <c r="G41" s="37">
        <v>0.04</v>
      </c>
      <c r="H41" s="37">
        <v>0.04</v>
      </c>
      <c r="I41" s="37">
        <v>0.01</v>
      </c>
      <c r="J41" s="38">
        <v>0.01</v>
      </c>
      <c r="K41" s="22"/>
      <c r="L41" s="22"/>
      <c r="M41" s="22"/>
      <c r="N41" s="22"/>
      <c r="O41" s="22"/>
      <c r="P41" s="22"/>
    </row>
    <row r="42" spans="1:16" ht="39" customHeight="1" x14ac:dyDescent="0.15">
      <c r="A42" s="22"/>
      <c r="B42" s="39"/>
      <c r="C42" s="1145" t="s">
        <v>587</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588</v>
      </c>
      <c r="D43" s="1149"/>
      <c r="E43" s="1150"/>
      <c r="F43" s="41" t="s">
        <v>528</v>
      </c>
      <c r="G43" s="42" t="s">
        <v>528</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WsHNJc/UdCzn5FLxYRzLTWdf3RoPhpZVIOgRdRdnerxdG3PDE5ay5GiCG3Shcr7fdt4F8LVKF2zDuF/ol5RKA==" saltValue="e6Nd+3vwdts6JKjUuwJX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709</v>
      </c>
      <c r="L45" s="60">
        <v>975</v>
      </c>
      <c r="M45" s="60">
        <v>1301</v>
      </c>
      <c r="N45" s="60">
        <v>1480</v>
      </c>
      <c r="O45" s="61">
        <v>1563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14</v>
      </c>
      <c r="F48" s="1161"/>
      <c r="G48" s="1161"/>
      <c r="H48" s="1161"/>
      <c r="I48" s="1161"/>
      <c r="J48" s="1162"/>
      <c r="K48" s="63">
        <v>213</v>
      </c>
      <c r="L48" s="64">
        <v>201</v>
      </c>
      <c r="M48" s="64">
        <v>191</v>
      </c>
      <c r="N48" s="64">
        <v>179</v>
      </c>
      <c r="O48" s="65">
        <v>203</v>
      </c>
      <c r="P48" s="48"/>
      <c r="Q48" s="48"/>
      <c r="R48" s="48"/>
      <c r="S48" s="48"/>
      <c r="T48" s="48"/>
      <c r="U48" s="48"/>
    </row>
    <row r="49" spans="1:21" ht="30.75" customHeight="1" x14ac:dyDescent="0.15">
      <c r="A49" s="48"/>
      <c r="B49" s="1155"/>
      <c r="C49" s="1156"/>
      <c r="D49" s="62"/>
      <c r="E49" s="1161" t="s">
        <v>15</v>
      </c>
      <c r="F49" s="1161"/>
      <c r="G49" s="1161"/>
      <c r="H49" s="1161"/>
      <c r="I49" s="1161"/>
      <c r="J49" s="1162"/>
      <c r="K49" s="63">
        <v>39</v>
      </c>
      <c r="L49" s="64">
        <v>41</v>
      </c>
      <c r="M49" s="64">
        <v>41</v>
      </c>
      <c r="N49" s="64">
        <v>44</v>
      </c>
      <c r="O49" s="65">
        <v>45</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v>0</v>
      </c>
      <c r="M50" s="64" t="s">
        <v>528</v>
      </c>
      <c r="N50" s="64" t="s">
        <v>528</v>
      </c>
      <c r="O50" s="65" t="s">
        <v>528</v>
      </c>
      <c r="P50" s="48"/>
      <c r="Q50" s="48"/>
      <c r="R50" s="48"/>
      <c r="S50" s="48"/>
      <c r="T50" s="48"/>
      <c r="U50" s="48"/>
    </row>
    <row r="51" spans="1:21" ht="30.75" customHeight="1" x14ac:dyDescent="0.15">
      <c r="A51" s="48"/>
      <c r="B51" s="1157"/>
      <c r="C51" s="1158"/>
      <c r="D51" s="66"/>
      <c r="E51" s="1161" t="s">
        <v>17</v>
      </c>
      <c r="F51" s="1161"/>
      <c r="G51" s="1161"/>
      <c r="H51" s="1161"/>
      <c r="I51" s="1161"/>
      <c r="J51" s="1162"/>
      <c r="K51" s="63">
        <v>1</v>
      </c>
      <c r="L51" s="64">
        <v>2</v>
      </c>
      <c r="M51" s="64" t="s">
        <v>528</v>
      </c>
      <c r="N51" s="64" t="s">
        <v>528</v>
      </c>
      <c r="O51" s="65" t="s">
        <v>528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619</v>
      </c>
      <c r="L52" s="64">
        <v>859</v>
      </c>
      <c r="M52" s="64">
        <v>1000</v>
      </c>
      <c r="N52" s="64">
        <v>1095</v>
      </c>
      <c r="O52" s="65">
        <v>1152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343</v>
      </c>
      <c r="L53" s="69">
        <v>360</v>
      </c>
      <c r="M53" s="69">
        <v>533</v>
      </c>
      <c r="N53" s="69">
        <v>608</v>
      </c>
      <c r="O53" s="70">
        <v>659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8eM1UJWwTcpAmJpBnp7bYZjmyZ2Qdqw435SfETPxM3eiOaB8nswPhbuHHyp613GoslD1MYW8clDC2eZhDUYg==" saltValue="SVkS4Mvsm2RM5ENwaw8s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31</v>
      </c>
      <c r="C41" s="1185"/>
      <c r="D41" s="105"/>
      <c r="E41" s="1190" t="s">
        <v>32</v>
      </c>
      <c r="F41" s="1190"/>
      <c r="G41" s="1190"/>
      <c r="H41" s="1191"/>
      <c r="I41" s="351">
        <v>14933</v>
      </c>
      <c r="J41" s="352">
        <v>16370</v>
      </c>
      <c r="K41" s="352">
        <v>16444</v>
      </c>
      <c r="L41" s="352">
        <v>15707</v>
      </c>
      <c r="M41" s="353">
        <v>14510</v>
      </c>
    </row>
    <row r="42" spans="2:13" ht="27.75" customHeight="1" x14ac:dyDescent="0.15">
      <c r="B42" s="1186"/>
      <c r="C42" s="1187"/>
      <c r="D42" s="106"/>
      <c r="E42" s="1192" t="s">
        <v>33</v>
      </c>
      <c r="F42" s="1192"/>
      <c r="G42" s="1192"/>
      <c r="H42" s="1193"/>
      <c r="I42" s="354" t="s">
        <v>528</v>
      </c>
      <c r="J42" s="355" t="s">
        <v>528</v>
      </c>
      <c r="K42" s="355" t="s">
        <v>528</v>
      </c>
      <c r="L42" s="355" t="s">
        <v>528</v>
      </c>
      <c r="M42" s="356" t="s">
        <v>528</v>
      </c>
    </row>
    <row r="43" spans="2:13" ht="27.75" customHeight="1" x14ac:dyDescent="0.15">
      <c r="B43" s="1186"/>
      <c r="C43" s="1187"/>
      <c r="D43" s="106"/>
      <c r="E43" s="1192" t="s">
        <v>34</v>
      </c>
      <c r="F43" s="1192"/>
      <c r="G43" s="1192"/>
      <c r="H43" s="1193"/>
      <c r="I43" s="354">
        <v>2549</v>
      </c>
      <c r="J43" s="355">
        <v>2425</v>
      </c>
      <c r="K43" s="355">
        <v>2389</v>
      </c>
      <c r="L43" s="355">
        <v>2126</v>
      </c>
      <c r="M43" s="356">
        <v>1999</v>
      </c>
    </row>
    <row r="44" spans="2:13" ht="27.75" customHeight="1" x14ac:dyDescent="0.15">
      <c r="B44" s="1186"/>
      <c r="C44" s="1187"/>
      <c r="D44" s="106"/>
      <c r="E44" s="1192" t="s">
        <v>35</v>
      </c>
      <c r="F44" s="1192"/>
      <c r="G44" s="1192"/>
      <c r="H44" s="1193"/>
      <c r="I44" s="354">
        <v>704</v>
      </c>
      <c r="J44" s="355">
        <v>685</v>
      </c>
      <c r="K44" s="355">
        <v>675</v>
      </c>
      <c r="L44" s="355">
        <v>693</v>
      </c>
      <c r="M44" s="356">
        <v>695</v>
      </c>
    </row>
    <row r="45" spans="2:13" ht="27.75" customHeight="1" x14ac:dyDescent="0.15">
      <c r="B45" s="1186"/>
      <c r="C45" s="1187"/>
      <c r="D45" s="106"/>
      <c r="E45" s="1192" t="s">
        <v>36</v>
      </c>
      <c r="F45" s="1192"/>
      <c r="G45" s="1192"/>
      <c r="H45" s="1193"/>
      <c r="I45" s="354">
        <v>1037</v>
      </c>
      <c r="J45" s="355">
        <v>1009</v>
      </c>
      <c r="K45" s="355">
        <v>1022</v>
      </c>
      <c r="L45" s="355">
        <v>763</v>
      </c>
      <c r="M45" s="356">
        <v>765</v>
      </c>
    </row>
    <row r="46" spans="2:13" ht="27.75" customHeight="1" x14ac:dyDescent="0.15">
      <c r="B46" s="1186"/>
      <c r="C46" s="1187"/>
      <c r="D46" s="107"/>
      <c r="E46" s="1192" t="s">
        <v>37</v>
      </c>
      <c r="F46" s="1192"/>
      <c r="G46" s="1192"/>
      <c r="H46" s="1193"/>
      <c r="I46" s="354" t="s">
        <v>528</v>
      </c>
      <c r="J46" s="355" t="s">
        <v>528</v>
      </c>
      <c r="K46" s="355" t="s">
        <v>528</v>
      </c>
      <c r="L46" s="355" t="s">
        <v>528</v>
      </c>
      <c r="M46" s="356" t="s">
        <v>528</v>
      </c>
    </row>
    <row r="47" spans="2:13" ht="27.75" customHeight="1" x14ac:dyDescent="0.15">
      <c r="B47" s="1186"/>
      <c r="C47" s="1187"/>
      <c r="D47" s="108"/>
      <c r="E47" s="1194" t="s">
        <v>38</v>
      </c>
      <c r="F47" s="1195"/>
      <c r="G47" s="1195"/>
      <c r="H47" s="1196"/>
      <c r="I47" s="354" t="s">
        <v>528</v>
      </c>
      <c r="J47" s="355" t="s">
        <v>528</v>
      </c>
      <c r="K47" s="355" t="s">
        <v>528</v>
      </c>
      <c r="L47" s="355" t="s">
        <v>528</v>
      </c>
      <c r="M47" s="356" t="s">
        <v>528</v>
      </c>
    </row>
    <row r="48" spans="2:13" ht="27.75" customHeight="1" x14ac:dyDescent="0.15">
      <c r="B48" s="1186"/>
      <c r="C48" s="1187"/>
      <c r="D48" s="106"/>
      <c r="E48" s="1192" t="s">
        <v>39</v>
      </c>
      <c r="F48" s="1192"/>
      <c r="G48" s="1192"/>
      <c r="H48" s="1193"/>
      <c r="I48" s="354" t="s">
        <v>528</v>
      </c>
      <c r="J48" s="355" t="s">
        <v>528</v>
      </c>
      <c r="K48" s="355" t="s">
        <v>528</v>
      </c>
      <c r="L48" s="355" t="s">
        <v>528</v>
      </c>
      <c r="M48" s="356" t="s">
        <v>528</v>
      </c>
    </row>
    <row r="49" spans="2:13" ht="27.75" customHeight="1" x14ac:dyDescent="0.15">
      <c r="B49" s="1188"/>
      <c r="C49" s="1189"/>
      <c r="D49" s="106"/>
      <c r="E49" s="1192" t="s">
        <v>40</v>
      </c>
      <c r="F49" s="1192"/>
      <c r="G49" s="1192"/>
      <c r="H49" s="1193"/>
      <c r="I49" s="354" t="s">
        <v>528</v>
      </c>
      <c r="J49" s="355" t="s">
        <v>528</v>
      </c>
      <c r="K49" s="355" t="s">
        <v>528</v>
      </c>
      <c r="L49" s="355" t="s">
        <v>528</v>
      </c>
      <c r="M49" s="356" t="s">
        <v>528</v>
      </c>
    </row>
    <row r="50" spans="2:13" ht="27.75" customHeight="1" x14ac:dyDescent="0.15">
      <c r="B50" s="1197" t="s">
        <v>41</v>
      </c>
      <c r="C50" s="1198"/>
      <c r="D50" s="109"/>
      <c r="E50" s="1192" t="s">
        <v>42</v>
      </c>
      <c r="F50" s="1192"/>
      <c r="G50" s="1192"/>
      <c r="H50" s="1193"/>
      <c r="I50" s="354">
        <v>1887</v>
      </c>
      <c r="J50" s="355">
        <v>2353</v>
      </c>
      <c r="K50" s="355">
        <v>3317</v>
      </c>
      <c r="L50" s="355">
        <v>4267</v>
      </c>
      <c r="M50" s="356">
        <v>4923</v>
      </c>
    </row>
    <row r="51" spans="2:13" ht="27.75" customHeight="1" x14ac:dyDescent="0.15">
      <c r="B51" s="1186"/>
      <c r="C51" s="1187"/>
      <c r="D51" s="106"/>
      <c r="E51" s="1192" t="s">
        <v>43</v>
      </c>
      <c r="F51" s="1192"/>
      <c r="G51" s="1192"/>
      <c r="H51" s="1193"/>
      <c r="I51" s="354">
        <v>133</v>
      </c>
      <c r="J51" s="355">
        <v>812</v>
      </c>
      <c r="K51" s="355">
        <v>817</v>
      </c>
      <c r="L51" s="355">
        <v>814</v>
      </c>
      <c r="M51" s="356">
        <v>768</v>
      </c>
    </row>
    <row r="52" spans="2:13" ht="27.75" customHeight="1" x14ac:dyDescent="0.15">
      <c r="B52" s="1188"/>
      <c r="C52" s="1189"/>
      <c r="D52" s="106"/>
      <c r="E52" s="1192" t="s">
        <v>44</v>
      </c>
      <c r="F52" s="1192"/>
      <c r="G52" s="1192"/>
      <c r="H52" s="1193"/>
      <c r="I52" s="354">
        <v>12842</v>
      </c>
      <c r="J52" s="355">
        <v>13418</v>
      </c>
      <c r="K52" s="355">
        <v>13120</v>
      </c>
      <c r="L52" s="355">
        <v>12508</v>
      </c>
      <c r="M52" s="356">
        <v>11696</v>
      </c>
    </row>
    <row r="53" spans="2:13" ht="27.75" customHeight="1" thickBot="1" x14ac:dyDescent="0.2">
      <c r="B53" s="1199" t="s">
        <v>45</v>
      </c>
      <c r="C53" s="1200"/>
      <c r="D53" s="110"/>
      <c r="E53" s="1201" t="s">
        <v>46</v>
      </c>
      <c r="F53" s="1201"/>
      <c r="G53" s="1201"/>
      <c r="H53" s="1202"/>
      <c r="I53" s="357">
        <v>4361</v>
      </c>
      <c r="J53" s="358">
        <v>3905</v>
      </c>
      <c r="K53" s="358">
        <v>3276</v>
      </c>
      <c r="L53" s="358">
        <v>1700</v>
      </c>
      <c r="M53" s="359">
        <v>582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6oyrt31bo5mylxke+ZSmmvkttd5datwfcqzUUu5xMmD+bpzxHIrbnsd8AV4N0BjlISQLIpmz4OZoEkXEKRQgOg==" saltValue="SxBsWA6DbvhP5OggjDW/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49</v>
      </c>
      <c r="D55" s="1211"/>
      <c r="E55" s="1212"/>
      <c r="F55" s="122">
        <v>1087</v>
      </c>
      <c r="G55" s="122">
        <v>1418</v>
      </c>
      <c r="H55" s="123">
        <v>1963</v>
      </c>
    </row>
    <row r="56" spans="2:8" ht="52.5" customHeight="1" x14ac:dyDescent="0.15">
      <c r="B56" s="124"/>
      <c r="C56" s="1213" t="s">
        <v>50</v>
      </c>
      <c r="D56" s="1213"/>
      <c r="E56" s="1214"/>
      <c r="F56" s="125">
        <v>249</v>
      </c>
      <c r="G56" s="125">
        <v>306</v>
      </c>
      <c r="H56" s="126">
        <v>295</v>
      </c>
    </row>
    <row r="57" spans="2:8" ht="53.25" customHeight="1" x14ac:dyDescent="0.15">
      <c r="B57" s="124"/>
      <c r="C57" s="1215" t="s">
        <v>51</v>
      </c>
      <c r="D57" s="1215"/>
      <c r="E57" s="1216"/>
      <c r="F57" s="127">
        <v>1651</v>
      </c>
      <c r="G57" s="127">
        <v>2150</v>
      </c>
      <c r="H57" s="128">
        <v>2214</v>
      </c>
    </row>
    <row r="58" spans="2:8" ht="45.75" customHeight="1" x14ac:dyDescent="0.15">
      <c r="B58" s="129"/>
      <c r="C58" s="1203" t="s">
        <v>597</v>
      </c>
      <c r="D58" s="1204"/>
      <c r="E58" s="1205"/>
      <c r="F58" s="360">
        <v>1229</v>
      </c>
      <c r="G58" s="360">
        <v>1456</v>
      </c>
      <c r="H58" s="361">
        <v>1598</v>
      </c>
    </row>
    <row r="59" spans="2:8" ht="45.75" customHeight="1" x14ac:dyDescent="0.15">
      <c r="B59" s="129"/>
      <c r="C59" s="1203" t="s">
        <v>598</v>
      </c>
      <c r="D59" s="1204"/>
      <c r="E59" s="1205"/>
      <c r="F59" s="360">
        <v>48</v>
      </c>
      <c r="G59" s="360">
        <v>379</v>
      </c>
      <c r="H59" s="361">
        <v>479</v>
      </c>
    </row>
    <row r="60" spans="2:8" ht="45.75" customHeight="1" x14ac:dyDescent="0.15">
      <c r="B60" s="129"/>
      <c r="C60" s="1203" t="s">
        <v>599</v>
      </c>
      <c r="D60" s="1204"/>
      <c r="E60" s="1205"/>
      <c r="F60" s="360">
        <v>308</v>
      </c>
      <c r="G60" s="360">
        <v>249</v>
      </c>
      <c r="H60" s="361">
        <v>72</v>
      </c>
    </row>
    <row r="61" spans="2:8" ht="45.75" customHeight="1" x14ac:dyDescent="0.15">
      <c r="B61" s="129"/>
      <c r="C61" s="1203" t="s">
        <v>600</v>
      </c>
      <c r="D61" s="1204"/>
      <c r="E61" s="1205"/>
      <c r="F61" s="360">
        <v>26</v>
      </c>
      <c r="G61" s="360">
        <v>26</v>
      </c>
      <c r="H61" s="361">
        <v>26</v>
      </c>
    </row>
    <row r="62" spans="2:8" ht="45.75" customHeight="1" thickBot="1" x14ac:dyDescent="0.2">
      <c r="B62" s="130"/>
      <c r="C62" s="1206" t="s">
        <v>601</v>
      </c>
      <c r="D62" s="1207"/>
      <c r="E62" s="1208"/>
      <c r="F62" s="362">
        <v>19</v>
      </c>
      <c r="G62" s="362">
        <v>19</v>
      </c>
      <c r="H62" s="363">
        <v>18</v>
      </c>
    </row>
    <row r="63" spans="2:8" ht="52.5" customHeight="1" thickBot="1" x14ac:dyDescent="0.2">
      <c r="B63" s="131"/>
      <c r="C63" s="1209" t="s">
        <v>52</v>
      </c>
      <c r="D63" s="1209"/>
      <c r="E63" s="1210"/>
      <c r="F63" s="132">
        <v>2987</v>
      </c>
      <c r="G63" s="132">
        <v>3874</v>
      </c>
      <c r="H63" s="133">
        <v>4472</v>
      </c>
    </row>
    <row r="64" spans="2:8" x14ac:dyDescent="0.15"/>
  </sheetData>
  <sheetProtection algorithmName="SHA-512" hashValue="E750ufbvTQX3yYMOQ6c0wDVlcoSGcYDE2N+3l6SvRoJrKxo1yO0qXl9nDY36WiorNnkN1LgqhBLMLpSEQdE4dw==" saltValue="XEUvWs39sGkqPmSyA9VN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567</v>
      </c>
      <c r="G2" s="147"/>
      <c r="H2" s="148"/>
    </row>
    <row r="3" spans="1:8" x14ac:dyDescent="0.15">
      <c r="A3" s="144" t="s">
        <v>560</v>
      </c>
      <c r="B3" s="149"/>
      <c r="C3" s="150"/>
      <c r="D3" s="151">
        <v>145501</v>
      </c>
      <c r="E3" s="152"/>
      <c r="F3" s="153">
        <v>73475</v>
      </c>
      <c r="G3" s="154"/>
      <c r="H3" s="155"/>
    </row>
    <row r="4" spans="1:8" x14ac:dyDescent="0.15">
      <c r="A4" s="156"/>
      <c r="B4" s="157"/>
      <c r="C4" s="158"/>
      <c r="D4" s="159">
        <v>75055</v>
      </c>
      <c r="E4" s="160"/>
      <c r="F4" s="161">
        <v>43072</v>
      </c>
      <c r="G4" s="162"/>
      <c r="H4" s="163"/>
    </row>
    <row r="5" spans="1:8" x14ac:dyDescent="0.15">
      <c r="A5" s="144" t="s">
        <v>562</v>
      </c>
      <c r="B5" s="149"/>
      <c r="C5" s="150"/>
      <c r="D5" s="151">
        <v>214327</v>
      </c>
      <c r="E5" s="152"/>
      <c r="F5" s="153">
        <v>87464</v>
      </c>
      <c r="G5" s="154"/>
      <c r="H5" s="155"/>
    </row>
    <row r="6" spans="1:8" x14ac:dyDescent="0.15">
      <c r="A6" s="156"/>
      <c r="B6" s="157"/>
      <c r="C6" s="158"/>
      <c r="D6" s="159">
        <v>22221</v>
      </c>
      <c r="E6" s="160"/>
      <c r="F6" s="161">
        <v>47479</v>
      </c>
      <c r="G6" s="162"/>
      <c r="H6" s="163"/>
    </row>
    <row r="7" spans="1:8" x14ac:dyDescent="0.15">
      <c r="A7" s="144" t="s">
        <v>563</v>
      </c>
      <c r="B7" s="149"/>
      <c r="C7" s="150"/>
      <c r="D7" s="151">
        <v>112642</v>
      </c>
      <c r="E7" s="152"/>
      <c r="F7" s="153">
        <v>96248</v>
      </c>
      <c r="G7" s="154"/>
      <c r="H7" s="155"/>
    </row>
    <row r="8" spans="1:8" x14ac:dyDescent="0.15">
      <c r="A8" s="156"/>
      <c r="B8" s="157"/>
      <c r="C8" s="158"/>
      <c r="D8" s="159">
        <v>32650</v>
      </c>
      <c r="E8" s="160"/>
      <c r="F8" s="161">
        <v>55768</v>
      </c>
      <c r="G8" s="162"/>
      <c r="H8" s="163"/>
    </row>
    <row r="9" spans="1:8" x14ac:dyDescent="0.15">
      <c r="A9" s="144" t="s">
        <v>564</v>
      </c>
      <c r="B9" s="149"/>
      <c r="C9" s="150"/>
      <c r="D9" s="151">
        <v>69132</v>
      </c>
      <c r="E9" s="152"/>
      <c r="F9" s="153">
        <v>76413</v>
      </c>
      <c r="G9" s="154"/>
      <c r="H9" s="155"/>
    </row>
    <row r="10" spans="1:8" x14ac:dyDescent="0.15">
      <c r="A10" s="156"/>
      <c r="B10" s="157"/>
      <c r="C10" s="158"/>
      <c r="D10" s="159">
        <v>26293</v>
      </c>
      <c r="E10" s="160"/>
      <c r="F10" s="161">
        <v>39658</v>
      </c>
      <c r="G10" s="162"/>
      <c r="H10" s="163"/>
    </row>
    <row r="11" spans="1:8" x14ac:dyDescent="0.15">
      <c r="A11" s="144" t="s">
        <v>565</v>
      </c>
      <c r="B11" s="149"/>
      <c r="C11" s="150"/>
      <c r="D11" s="151">
        <v>60849</v>
      </c>
      <c r="E11" s="152"/>
      <c r="F11" s="153">
        <v>66481</v>
      </c>
      <c r="G11" s="154"/>
      <c r="H11" s="155"/>
    </row>
    <row r="12" spans="1:8" x14ac:dyDescent="0.15">
      <c r="A12" s="156"/>
      <c r="B12" s="157"/>
      <c r="C12" s="164"/>
      <c r="D12" s="159">
        <v>30781</v>
      </c>
      <c r="E12" s="160"/>
      <c r="F12" s="161">
        <v>36120</v>
      </c>
      <c r="G12" s="162"/>
      <c r="H12" s="163"/>
    </row>
    <row r="13" spans="1:8" x14ac:dyDescent="0.15">
      <c r="A13" s="144"/>
      <c r="B13" s="149"/>
      <c r="C13" s="165"/>
      <c r="D13" s="166">
        <v>120490</v>
      </c>
      <c r="E13" s="167"/>
      <c r="F13" s="168">
        <v>80016</v>
      </c>
      <c r="G13" s="169"/>
      <c r="H13" s="155"/>
    </row>
    <row r="14" spans="1:8" x14ac:dyDescent="0.15">
      <c r="A14" s="156"/>
      <c r="B14" s="157"/>
      <c r="C14" s="158"/>
      <c r="D14" s="159">
        <v>37400</v>
      </c>
      <c r="E14" s="160"/>
      <c r="F14" s="161">
        <v>44419</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11.55</v>
      </c>
      <c r="C19" s="170">
        <f>ROUND(VALUE(SUBSTITUTE(実質収支比率等に係る経年分析!G$48,"▲","-")),2)</f>
        <v>9.31</v>
      </c>
      <c r="D19" s="170">
        <f>ROUND(VALUE(SUBSTITUTE(実質収支比率等に係る経年分析!H$48,"▲","-")),2)</f>
        <v>8.24</v>
      </c>
      <c r="E19" s="170">
        <f>ROUND(VALUE(SUBSTITUTE(実質収支比率等に係る経年分析!I$48,"▲","-")),2)</f>
        <v>14.44</v>
      </c>
      <c r="F19" s="170">
        <f>ROUND(VALUE(SUBSTITUTE(実質収支比率等に係る経年分析!J$48,"▲","-")),2)</f>
        <v>11.95</v>
      </c>
    </row>
    <row r="20" spans="1:11" x14ac:dyDescent="0.15">
      <c r="A20" s="170" t="s">
        <v>56</v>
      </c>
      <c r="B20" s="170">
        <f>ROUND(VALUE(SUBSTITUTE(実質収支比率等に係る経年分析!F$47,"▲","-")),2)</f>
        <v>16.53</v>
      </c>
      <c r="C20" s="170">
        <f>ROUND(VALUE(SUBSTITUTE(実質収支比率等に係る経年分析!G$47,"▲","-")),2)</f>
        <v>16.670000000000002</v>
      </c>
      <c r="D20" s="170">
        <f>ROUND(VALUE(SUBSTITUTE(実質収支比率等に係る経年分析!H$47,"▲","-")),2)</f>
        <v>20.91</v>
      </c>
      <c r="E20" s="170">
        <f>ROUND(VALUE(SUBSTITUTE(実質収支比率等に係る経年分析!I$47,"▲","-")),2)</f>
        <v>25.13</v>
      </c>
      <c r="F20" s="170">
        <f>ROUND(VALUE(SUBSTITUTE(実質収支比率等に係る経年分析!J$47,"▲","-")),2)</f>
        <v>35.17</v>
      </c>
    </row>
    <row r="21" spans="1:11" x14ac:dyDescent="0.15">
      <c r="A21" s="170" t="s">
        <v>57</v>
      </c>
      <c r="B21" s="170">
        <f>IF(ISNUMBER(VALUE(SUBSTITUTE(実質収支比率等に係る経年分析!F$49,"▲","-"))),ROUND(VALUE(SUBSTITUTE(実質収支比率等に係る経年分析!F$49,"▲","-")),2),NA())</f>
        <v>-4.17</v>
      </c>
      <c r="C21" s="170">
        <f>IF(ISNUMBER(VALUE(SUBSTITUTE(実質収支比率等に係る経年分析!G$49,"▲","-"))),ROUND(VALUE(SUBSTITUTE(実質収支比率等に係る経年分析!G$49,"▲","-")),2),NA())</f>
        <v>-0.22</v>
      </c>
      <c r="D21" s="170">
        <f>IF(ISNUMBER(VALUE(SUBSTITUTE(実質収支比率等に係る経年分析!H$49,"▲","-"))),ROUND(VALUE(SUBSTITUTE(実質収支比率等に係る経年分析!H$49,"▲","-")),2),NA())</f>
        <v>5.3</v>
      </c>
      <c r="E21" s="170">
        <f>IF(ISNUMBER(VALUE(SUBSTITUTE(実質収支比率等に係る経年分析!I$49,"▲","-"))),ROUND(VALUE(SUBSTITUTE(実質収支比率等に係る経年分析!I$49,"▲","-")),2),NA())</f>
        <v>12.74</v>
      </c>
      <c r="F21" s="170">
        <f>IF(ISNUMBER(VALUE(SUBSTITUTE(実質収支比率等に係る経年分析!J$49,"▲","-"))),ROUND(VALUE(SUBSTITUTE(実質収支比率等に係る経年分析!J$49,"▲","-")),2),NA())</f>
        <v>7.12</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御船町緑の村運営事業特別会計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0.24</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0.04</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0.04</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御船町公共下水道事業特別会計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3.38</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0.27</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0.17</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0.16</v>
      </c>
    </row>
    <row r="31" spans="1:11" x14ac:dyDescent="0.15">
      <c r="A31" s="171" t="str">
        <f>IF(連結実質赤字比率に係る赤字・黒字の構成分析!C$39="",NA(),連結実質赤字比率に係る赤字・黒字の構成分析!C$39)</f>
        <v>御船町後期高齢者医療事業特別会計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0.25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0.28999999999999998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0.28000000000000003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0.32</v>
      </c>
    </row>
    <row r="32" spans="1:11" x14ac:dyDescent="0.15">
      <c r="A32" s="171" t="str">
        <f>IF(連結実質赤字比率に係る赤字・黒字の構成分析!C$38="",NA(),連結実質赤字比率に係る赤字・黒字の構成分析!C$38)</f>
        <v>御船町情報通信基盤施設運営事業特別会計</v>
      </c>
      <c r="B32" s="171">
        <f>IF(ROUND(VALUE(SUBSTITUTE(連結実質赤字比率に係る赤字・黒字の構成分析!F$38,"▲", "-")), 2) &lt; 0, ABS(ROUND(VALUE(SUBSTITUTE(連結実質赤字比率に係る赤字・黒字の構成分析!F$38,"▲", "-")), 2)), NA())</f>
        <v>0.2</v>
      </c>
      <c r="C32" s="171" t="e">
        <f>IF(ROUND(VALUE(SUBSTITUTE(連結実質赤字比率に係る赤字・黒字の構成分析!F$38,"▲", "-")), 2) &gt;= 0, ABS(ROUND(VALUE(SUBSTITUTE(連結実質赤字比率に係る赤字・黒字の構成分析!F$38,"▲", "-")), 2)), NA())</f>
        <v>#N/A</v>
      </c>
      <c r="D32" s="171">
        <f>IF(ROUND(VALUE(SUBSTITUTE(連結実質赤字比率に係る赤字・黒字の構成分析!G$38,"▲", "-")), 2) &lt; 0, ABS(ROUND(VALUE(SUBSTITUTE(連結実質赤字比率に係る赤字・黒字の構成分析!G$38,"▲", "-")), 2)), NA())</f>
        <v>0.13</v>
      </c>
      <c r="E32" s="171" t="e">
        <f>IF(ROUND(VALUE(SUBSTITUTE(連結実質赤字比率に係る赤字・黒字の構成分析!G$38,"▲", "-")), 2) &gt;= 0, ABS(ROUND(VALUE(SUBSTITUTE(連結実質赤字比率に係る赤字・黒字の構成分析!G$38,"▲", "-")), 2)), NA())</f>
        <v>#N/A</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0.08</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0.62</v>
      </c>
    </row>
    <row r="33" spans="1:16" x14ac:dyDescent="0.15">
      <c r="A33" s="171" t="str">
        <f>IF(連結実質赤字比率に係る赤字・黒字の構成分析!C$37="",NA(),連結実質赤字比率に係る赤字・黒字の構成分析!C$37)</f>
        <v>御船町介護保険事業特別会計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2.82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2.65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2.13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2.1800000000000002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2.11</v>
      </c>
    </row>
    <row r="34" spans="1:16" x14ac:dyDescent="0.15">
      <c r="A34" s="171" t="str">
        <f>IF(連結実質赤字比率に係る赤字・黒字の構成分析!C$36="",NA(),連結実質赤字比率に係る赤字・黒字の構成分析!C$36)</f>
        <v>御船町国民健康保険事業特別会計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4.8899999999999997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4.47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4.08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2.71</v>
      </c>
    </row>
    <row r="35" spans="1:16" x14ac:dyDescent="0.15">
      <c r="A35" s="171" t="str">
        <f>IF(連結実質赤字比率に係る赤字・黒字の構成分析!C$35="",NA(),連結実質赤字比率に係る赤字・黒字の構成分析!C$35)</f>
        <v>御船町水道事業会計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5.54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4.51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4.03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3.68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3.52</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11.75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9.44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8.15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14.34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11.33</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619</v>
      </c>
      <c r="E42" s="172"/>
      <c r="F42" s="172"/>
      <c r="G42" s="172">
        <f>'実質公債費比率（分子）の構造'!L$52</f>
        <v>859</v>
      </c>
      <c r="H42" s="172"/>
      <c r="I42" s="172"/>
      <c r="J42" s="172">
        <f>'実質公債費比率（分子）の構造'!M$52</f>
        <v>1000</v>
      </c>
      <c r="K42" s="172"/>
      <c r="L42" s="172"/>
      <c r="M42" s="172">
        <f>'実質公債費比率（分子）の構造'!N$52</f>
        <v>1095</v>
      </c>
      <c r="N42" s="172"/>
      <c r="O42" s="172"/>
      <c r="P42" s="172">
        <f>'実質公債費比率（分子）の構造'!O$52</f>
        <v>1152</v>
      </c>
    </row>
    <row r="43" spans="1:16" x14ac:dyDescent="0.15">
      <c r="A43" s="172" t="s">
        <v>65</v>
      </c>
      <c r="B43" s="172">
        <f>'実質公債費比率（分子）の構造'!K$51</f>
        <v>1</v>
      </c>
      <c r="C43" s="172"/>
      <c r="D43" s="172"/>
      <c r="E43" s="172">
        <f>'実質公債費比率（分子）の構造'!L$51</f>
        <v>2</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0</v>
      </c>
      <c r="C44" s="172"/>
      <c r="D44" s="172"/>
      <c r="E44" s="172">
        <f>'実質公債費比率（分子）の構造'!L$50</f>
        <v>0</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39</v>
      </c>
      <c r="C45" s="172"/>
      <c r="D45" s="172"/>
      <c r="E45" s="172">
        <f>'実質公債費比率（分子）の構造'!L$49</f>
        <v>41</v>
      </c>
      <c r="F45" s="172"/>
      <c r="G45" s="172"/>
      <c r="H45" s="172">
        <f>'実質公債費比率（分子）の構造'!M$49</f>
        <v>41</v>
      </c>
      <c r="I45" s="172"/>
      <c r="J45" s="172"/>
      <c r="K45" s="172">
        <f>'実質公債費比率（分子）の構造'!N$49</f>
        <v>44</v>
      </c>
      <c r="L45" s="172"/>
      <c r="M45" s="172"/>
      <c r="N45" s="172">
        <f>'実質公債費比率（分子）の構造'!O$49</f>
        <v>45</v>
      </c>
      <c r="O45" s="172"/>
      <c r="P45" s="172"/>
    </row>
    <row r="46" spans="1:16" x14ac:dyDescent="0.15">
      <c r="A46" s="172" t="s">
        <v>68</v>
      </c>
      <c r="B46" s="172">
        <f>'実質公債費比率（分子）の構造'!K$48</f>
        <v>213</v>
      </c>
      <c r="C46" s="172"/>
      <c r="D46" s="172"/>
      <c r="E46" s="172">
        <f>'実質公債費比率（分子）の構造'!L$48</f>
        <v>201</v>
      </c>
      <c r="F46" s="172"/>
      <c r="G46" s="172"/>
      <c r="H46" s="172">
        <f>'実質公債費比率（分子）の構造'!M$48</f>
        <v>191</v>
      </c>
      <c r="I46" s="172"/>
      <c r="J46" s="172"/>
      <c r="K46" s="172">
        <f>'実質公債費比率（分子）の構造'!N$48</f>
        <v>179</v>
      </c>
      <c r="L46" s="172"/>
      <c r="M46" s="172"/>
      <c r="N46" s="172">
        <f>'実質公債費比率（分子）の構造'!O$48</f>
        <v>203</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709</v>
      </c>
      <c r="C49" s="172"/>
      <c r="D49" s="172"/>
      <c r="E49" s="172">
        <f>'実質公債費比率（分子）の構造'!L$45</f>
        <v>975</v>
      </c>
      <c r="F49" s="172"/>
      <c r="G49" s="172"/>
      <c r="H49" s="172">
        <f>'実質公債費比率（分子）の構造'!M$45</f>
        <v>1301</v>
      </c>
      <c r="I49" s="172"/>
      <c r="J49" s="172"/>
      <c r="K49" s="172">
        <f>'実質公債費比率（分子）の構造'!N$45</f>
        <v>1480</v>
      </c>
      <c r="L49" s="172"/>
      <c r="M49" s="172"/>
      <c r="N49" s="172">
        <f>'実質公債費比率（分子）の構造'!O$45</f>
        <v>1563</v>
      </c>
      <c r="O49" s="172"/>
      <c r="P49" s="172"/>
    </row>
    <row r="50" spans="1:16" x14ac:dyDescent="0.15">
      <c r="A50" s="172" t="s">
        <v>72</v>
      </c>
      <c r="B50" s="172" t="e">
        <f>NA()</f>
        <v>#N/A</v>
      </c>
      <c r="C50" s="172">
        <f>IF(ISNUMBER('実質公債費比率（分子）の構造'!K$53),'実質公債費比率（分子）の構造'!K$53,NA())</f>
        <v>343</v>
      </c>
      <c r="D50" s="172" t="e">
        <f>NA()</f>
        <v>#N/A</v>
      </c>
      <c r="E50" s="172" t="e">
        <f>NA()</f>
        <v>#N/A</v>
      </c>
      <c r="F50" s="172">
        <f>IF(ISNUMBER('実質公債費比率（分子）の構造'!L$53),'実質公債費比率（分子）の構造'!L$53,NA())</f>
        <v>360</v>
      </c>
      <c r="G50" s="172" t="e">
        <f>NA()</f>
        <v>#N/A</v>
      </c>
      <c r="H50" s="172" t="e">
        <f>NA()</f>
        <v>#N/A</v>
      </c>
      <c r="I50" s="172">
        <f>IF(ISNUMBER('実質公債費比率（分子）の構造'!M$53),'実質公債費比率（分子）の構造'!M$53,NA())</f>
        <v>533</v>
      </c>
      <c r="J50" s="172" t="e">
        <f>NA()</f>
        <v>#N/A</v>
      </c>
      <c r="K50" s="172" t="e">
        <f>NA()</f>
        <v>#N/A</v>
      </c>
      <c r="L50" s="172">
        <f>IF(ISNUMBER('実質公債費比率（分子）の構造'!N$53),'実質公債費比率（分子）の構造'!N$53,NA())</f>
        <v>608</v>
      </c>
      <c r="M50" s="172" t="e">
        <f>NA()</f>
        <v>#N/A</v>
      </c>
      <c r="N50" s="172" t="e">
        <f>NA()</f>
        <v>#N/A</v>
      </c>
      <c r="O50" s="172">
        <f>IF(ISNUMBER('実質公債費比率（分子）の構造'!O$53),'実質公債費比率（分子）の構造'!O$53,NA())</f>
        <v>659</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12842</v>
      </c>
      <c r="E56" s="171"/>
      <c r="F56" s="171"/>
      <c r="G56" s="171">
        <f>'将来負担比率（分子）の構造'!J$52</f>
        <v>13418</v>
      </c>
      <c r="H56" s="171"/>
      <c r="I56" s="171"/>
      <c r="J56" s="171">
        <f>'将来負担比率（分子）の構造'!K$52</f>
        <v>13120</v>
      </c>
      <c r="K56" s="171"/>
      <c r="L56" s="171"/>
      <c r="M56" s="171">
        <f>'将来負担比率（分子）の構造'!L$52</f>
        <v>12508</v>
      </c>
      <c r="N56" s="171"/>
      <c r="O56" s="171"/>
      <c r="P56" s="171">
        <f>'将来負担比率（分子）の構造'!M$52</f>
        <v>11696</v>
      </c>
    </row>
    <row r="57" spans="1:16" x14ac:dyDescent="0.15">
      <c r="A57" s="171" t="s">
        <v>43</v>
      </c>
      <c r="B57" s="171"/>
      <c r="C57" s="171"/>
      <c r="D57" s="171">
        <f>'将来負担比率（分子）の構造'!I$51</f>
        <v>133</v>
      </c>
      <c r="E57" s="171"/>
      <c r="F57" s="171"/>
      <c r="G57" s="171">
        <f>'将来負担比率（分子）の構造'!J$51</f>
        <v>812</v>
      </c>
      <c r="H57" s="171"/>
      <c r="I57" s="171"/>
      <c r="J57" s="171">
        <f>'将来負担比率（分子）の構造'!K$51</f>
        <v>817</v>
      </c>
      <c r="K57" s="171"/>
      <c r="L57" s="171"/>
      <c r="M57" s="171">
        <f>'将来負担比率（分子）の構造'!L$51</f>
        <v>814</v>
      </c>
      <c r="N57" s="171"/>
      <c r="O57" s="171"/>
      <c r="P57" s="171">
        <f>'将来負担比率（分子）の構造'!M$51</f>
        <v>768</v>
      </c>
    </row>
    <row r="58" spans="1:16" x14ac:dyDescent="0.15">
      <c r="A58" s="171" t="s">
        <v>42</v>
      </c>
      <c r="B58" s="171"/>
      <c r="C58" s="171"/>
      <c r="D58" s="171">
        <f>'将来負担比率（分子）の構造'!I$50</f>
        <v>1887</v>
      </c>
      <c r="E58" s="171"/>
      <c r="F58" s="171"/>
      <c r="G58" s="171">
        <f>'将来負担比率（分子）の構造'!J$50</f>
        <v>2353</v>
      </c>
      <c r="H58" s="171"/>
      <c r="I58" s="171"/>
      <c r="J58" s="171">
        <f>'将来負担比率（分子）の構造'!K$50</f>
        <v>3317</v>
      </c>
      <c r="K58" s="171"/>
      <c r="L58" s="171"/>
      <c r="M58" s="171">
        <f>'将来負担比率（分子）の構造'!L$50</f>
        <v>4267</v>
      </c>
      <c r="N58" s="171"/>
      <c r="O58" s="171"/>
      <c r="P58" s="171">
        <f>'将来負担比率（分子）の構造'!M$50</f>
        <v>4923</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1037</v>
      </c>
      <c r="C62" s="171"/>
      <c r="D62" s="171"/>
      <c r="E62" s="171">
        <f>'将来負担比率（分子）の構造'!J$45</f>
        <v>1009</v>
      </c>
      <c r="F62" s="171"/>
      <c r="G62" s="171"/>
      <c r="H62" s="171">
        <f>'将来負担比率（分子）の構造'!K$45</f>
        <v>1022</v>
      </c>
      <c r="I62" s="171"/>
      <c r="J62" s="171"/>
      <c r="K62" s="171">
        <f>'将来負担比率（分子）の構造'!L$45</f>
        <v>763</v>
      </c>
      <c r="L62" s="171"/>
      <c r="M62" s="171"/>
      <c r="N62" s="171">
        <f>'将来負担比率（分子）の構造'!M$45</f>
        <v>765</v>
      </c>
      <c r="O62" s="171"/>
      <c r="P62" s="171"/>
    </row>
    <row r="63" spans="1:16" x14ac:dyDescent="0.15">
      <c r="A63" s="171" t="s">
        <v>35</v>
      </c>
      <c r="B63" s="171">
        <f>'将来負担比率（分子）の構造'!I$44</f>
        <v>704</v>
      </c>
      <c r="C63" s="171"/>
      <c r="D63" s="171"/>
      <c r="E63" s="171">
        <f>'将来負担比率（分子）の構造'!J$44</f>
        <v>685</v>
      </c>
      <c r="F63" s="171"/>
      <c r="G63" s="171"/>
      <c r="H63" s="171">
        <f>'将来負担比率（分子）の構造'!K$44</f>
        <v>675</v>
      </c>
      <c r="I63" s="171"/>
      <c r="J63" s="171"/>
      <c r="K63" s="171">
        <f>'将来負担比率（分子）の構造'!L$44</f>
        <v>693</v>
      </c>
      <c r="L63" s="171"/>
      <c r="M63" s="171"/>
      <c r="N63" s="171">
        <f>'将来負担比率（分子）の構造'!M$44</f>
        <v>695</v>
      </c>
      <c r="O63" s="171"/>
      <c r="P63" s="171"/>
    </row>
    <row r="64" spans="1:16" x14ac:dyDescent="0.15">
      <c r="A64" s="171" t="s">
        <v>34</v>
      </c>
      <c r="B64" s="171">
        <f>'将来負担比率（分子）の構造'!I$43</f>
        <v>2549</v>
      </c>
      <c r="C64" s="171"/>
      <c r="D64" s="171"/>
      <c r="E64" s="171">
        <f>'将来負担比率（分子）の構造'!J$43</f>
        <v>2425</v>
      </c>
      <c r="F64" s="171"/>
      <c r="G64" s="171"/>
      <c r="H64" s="171">
        <f>'将来負担比率（分子）の構造'!K$43</f>
        <v>2389</v>
      </c>
      <c r="I64" s="171"/>
      <c r="J64" s="171"/>
      <c r="K64" s="171">
        <f>'将来負担比率（分子）の構造'!L$43</f>
        <v>2126</v>
      </c>
      <c r="L64" s="171"/>
      <c r="M64" s="171"/>
      <c r="N64" s="171">
        <f>'将来負担比率（分子）の構造'!M$43</f>
        <v>1999</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14933</v>
      </c>
      <c r="C66" s="171"/>
      <c r="D66" s="171"/>
      <c r="E66" s="171">
        <f>'将来負担比率（分子）の構造'!J$41</f>
        <v>16370</v>
      </c>
      <c r="F66" s="171"/>
      <c r="G66" s="171"/>
      <c r="H66" s="171">
        <f>'将来負担比率（分子）の構造'!K$41</f>
        <v>16444</v>
      </c>
      <c r="I66" s="171"/>
      <c r="J66" s="171"/>
      <c r="K66" s="171">
        <f>'将来負担比率（分子）の構造'!L$41</f>
        <v>15707</v>
      </c>
      <c r="L66" s="171"/>
      <c r="M66" s="171"/>
      <c r="N66" s="171">
        <f>'将来負担比率（分子）の構造'!M$41</f>
        <v>14510</v>
      </c>
      <c r="O66" s="171"/>
      <c r="P66" s="171"/>
    </row>
    <row r="67" spans="1:16" x14ac:dyDescent="0.15">
      <c r="A67" s="171" t="s">
        <v>76</v>
      </c>
      <c r="B67" s="171" t="e">
        <f>NA()</f>
        <v>#N/A</v>
      </c>
      <c r="C67" s="171">
        <f>IF(ISNUMBER('将来負担比率（分子）の構造'!I$53), IF('将来負担比率（分子）の構造'!I$53 &lt; 0, 0, '将来負担比率（分子）の構造'!I$53), NA())</f>
        <v>4361</v>
      </c>
      <c r="D67" s="171" t="e">
        <f>NA()</f>
        <v>#N/A</v>
      </c>
      <c r="E67" s="171" t="e">
        <f>NA()</f>
        <v>#N/A</v>
      </c>
      <c r="F67" s="171">
        <f>IF(ISNUMBER('将来負担比率（分子）の構造'!J$53), IF('将来負担比率（分子）の構造'!J$53 &lt; 0, 0, '将来負担比率（分子）の構造'!J$53), NA())</f>
        <v>3905</v>
      </c>
      <c r="G67" s="171" t="e">
        <f>NA()</f>
        <v>#N/A</v>
      </c>
      <c r="H67" s="171" t="e">
        <f>NA()</f>
        <v>#N/A</v>
      </c>
      <c r="I67" s="171">
        <f>IF(ISNUMBER('将来負担比率（分子）の構造'!K$53), IF('将来負担比率（分子）の構造'!K$53 &lt; 0, 0, '将来負担比率（分子）の構造'!K$53), NA())</f>
        <v>3276</v>
      </c>
      <c r="J67" s="171" t="e">
        <f>NA()</f>
        <v>#N/A</v>
      </c>
      <c r="K67" s="171" t="e">
        <f>NA()</f>
        <v>#N/A</v>
      </c>
      <c r="L67" s="171">
        <f>IF(ISNUMBER('将来負担比率（分子）の構造'!L$53), IF('将来負担比率（分子）の構造'!L$53 &lt; 0, 0, '将来負担比率（分子）の構造'!L$53), NA())</f>
        <v>1700</v>
      </c>
      <c r="M67" s="171" t="e">
        <f>NA()</f>
        <v>#N/A</v>
      </c>
      <c r="N67" s="171" t="e">
        <f>NA()</f>
        <v>#N/A</v>
      </c>
      <c r="O67" s="171">
        <f>IF(ISNUMBER('将来負担比率（分子）の構造'!M$53), IF('将来負担比率（分子）の構造'!M$53 &lt; 0, 0, '将来負担比率（分子）の構造'!M$53), NA())</f>
        <v>582</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1087</v>
      </c>
      <c r="C72" s="175">
        <f>基金残高に係る経年分析!G55</f>
        <v>1418</v>
      </c>
      <c r="D72" s="175">
        <f>基金残高に係る経年分析!H55</f>
        <v>1963</v>
      </c>
    </row>
    <row r="73" spans="1:16" x14ac:dyDescent="0.15">
      <c r="A73" s="174" t="s">
        <v>79</v>
      </c>
      <c r="B73" s="175">
        <f>基金残高に係る経年分析!F56</f>
        <v>249</v>
      </c>
      <c r="C73" s="175">
        <f>基金残高に係る経年分析!G56</f>
        <v>306</v>
      </c>
      <c r="D73" s="175">
        <f>基金残高に係る経年分析!H56</f>
        <v>295</v>
      </c>
    </row>
    <row r="74" spans="1:16" x14ac:dyDescent="0.15">
      <c r="A74" s="174" t="s">
        <v>80</v>
      </c>
      <c r="B74" s="175">
        <f>基金残高に係る経年分析!F57</f>
        <v>1651</v>
      </c>
      <c r="C74" s="175">
        <f>基金残高に係る経年分析!G57</f>
        <v>2150</v>
      </c>
      <c r="D74" s="175">
        <f>基金残高に係る経年分析!H57</f>
        <v>2214</v>
      </c>
    </row>
  </sheetData>
  <sheetProtection algorithmName="SHA-512" hashValue="nRqehBAJv9Y5KpWBdI3kbFT+btlIRhMhuHgcoAOPs4zUZpYi+LhqNvZF58Yn8OQfxlspV5iHdLtKsswi/1y10A==" saltValue="jIrIl4dJ2okXpugqshL69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217</v>
      </c>
      <c r="DI1" s="603"/>
      <c r="DJ1" s="603"/>
      <c r="DK1" s="603"/>
      <c r="DL1" s="603"/>
      <c r="DM1" s="603"/>
      <c r="DN1" s="604"/>
      <c r="DO1" s="210"/>
      <c r="DP1" s="602" t="s">
        <v>218</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1701322</v>
      </c>
      <c r="S5" s="613"/>
      <c r="T5" s="613"/>
      <c r="U5" s="613"/>
      <c r="V5" s="613"/>
      <c r="W5" s="613"/>
      <c r="X5" s="613"/>
      <c r="Y5" s="614"/>
      <c r="Z5" s="615">
        <v>12.1</v>
      </c>
      <c r="AA5" s="615"/>
      <c r="AB5" s="615"/>
      <c r="AC5" s="615"/>
      <c r="AD5" s="616">
        <v>1701322</v>
      </c>
      <c r="AE5" s="616"/>
      <c r="AF5" s="616"/>
      <c r="AG5" s="616"/>
      <c r="AH5" s="616"/>
      <c r="AI5" s="616"/>
      <c r="AJ5" s="616"/>
      <c r="AK5" s="616"/>
      <c r="AL5" s="617">
        <v>30.4</v>
      </c>
      <c r="AM5" s="618"/>
      <c r="AN5" s="618"/>
      <c r="AO5" s="619"/>
      <c r="AP5" s="609" t="s">
        <v>231</v>
      </c>
      <c r="AQ5" s="610"/>
      <c r="AR5" s="610"/>
      <c r="AS5" s="610"/>
      <c r="AT5" s="610"/>
      <c r="AU5" s="610"/>
      <c r="AV5" s="610"/>
      <c r="AW5" s="610"/>
      <c r="AX5" s="610"/>
      <c r="AY5" s="610"/>
      <c r="AZ5" s="610"/>
      <c r="BA5" s="610"/>
      <c r="BB5" s="610"/>
      <c r="BC5" s="610"/>
      <c r="BD5" s="610"/>
      <c r="BE5" s="610"/>
      <c r="BF5" s="611"/>
      <c r="BG5" s="623">
        <v>1699093</v>
      </c>
      <c r="BH5" s="624"/>
      <c r="BI5" s="624"/>
      <c r="BJ5" s="624"/>
      <c r="BK5" s="624"/>
      <c r="BL5" s="624"/>
      <c r="BM5" s="624"/>
      <c r="BN5" s="625"/>
      <c r="BO5" s="626">
        <v>99.9</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93071</v>
      </c>
      <c r="S6" s="624"/>
      <c r="T6" s="624"/>
      <c r="U6" s="624"/>
      <c r="V6" s="624"/>
      <c r="W6" s="624"/>
      <c r="X6" s="624"/>
      <c r="Y6" s="625"/>
      <c r="Z6" s="626">
        <v>0.7</v>
      </c>
      <c r="AA6" s="626"/>
      <c r="AB6" s="626"/>
      <c r="AC6" s="626"/>
      <c r="AD6" s="627">
        <v>93071</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1699093</v>
      </c>
      <c r="BH6" s="624"/>
      <c r="BI6" s="624"/>
      <c r="BJ6" s="624"/>
      <c r="BK6" s="624"/>
      <c r="BL6" s="624"/>
      <c r="BM6" s="624"/>
      <c r="BN6" s="625"/>
      <c r="BO6" s="626">
        <v>99.9</v>
      </c>
      <c r="BP6" s="626"/>
      <c r="BQ6" s="626"/>
      <c r="BR6" s="626"/>
      <c r="BS6" s="627" t="s">
        <v>131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97947</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97947</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346</v>
      </c>
      <c r="S7" s="624"/>
      <c r="T7" s="624"/>
      <c r="U7" s="624"/>
      <c r="V7" s="624"/>
      <c r="W7" s="624"/>
      <c r="X7" s="624"/>
      <c r="Y7" s="625"/>
      <c r="Z7" s="626">
        <v>0</v>
      </c>
      <c r="AA7" s="626"/>
      <c r="AB7" s="626"/>
      <c r="AC7" s="626"/>
      <c r="AD7" s="627">
        <v>346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691052</v>
      </c>
      <c r="BH7" s="624"/>
      <c r="BI7" s="624"/>
      <c r="BJ7" s="624"/>
      <c r="BK7" s="624"/>
      <c r="BL7" s="624"/>
      <c r="BM7" s="624"/>
      <c r="BN7" s="625"/>
      <c r="BO7" s="626">
        <v>40.6</v>
      </c>
      <c r="BP7" s="626"/>
      <c r="BQ7" s="626"/>
      <c r="BR7" s="626"/>
      <c r="BS7" s="627" t="s">
        <v>232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4370917</v>
      </c>
      <c r="CS7" s="624"/>
      <c r="CT7" s="624"/>
      <c r="CU7" s="624"/>
      <c r="CV7" s="624"/>
      <c r="CW7" s="624"/>
      <c r="CX7" s="624"/>
      <c r="CY7" s="625"/>
      <c r="CZ7" s="626">
        <v>32.9</v>
      </c>
      <c r="DA7" s="626"/>
      <c r="DB7" s="626"/>
      <c r="DC7" s="626"/>
      <c r="DD7" s="632">
        <v>86532</v>
      </c>
      <c r="DE7" s="624"/>
      <c r="DF7" s="624"/>
      <c r="DG7" s="624"/>
      <c r="DH7" s="624"/>
      <c r="DI7" s="624"/>
      <c r="DJ7" s="624"/>
      <c r="DK7" s="624"/>
      <c r="DL7" s="624"/>
      <c r="DM7" s="624"/>
      <c r="DN7" s="624"/>
      <c r="DO7" s="624"/>
      <c r="DP7" s="625"/>
      <c r="DQ7" s="632">
        <v>1703504</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6691</v>
      </c>
      <c r="S8" s="624"/>
      <c r="T8" s="624"/>
      <c r="U8" s="624"/>
      <c r="V8" s="624"/>
      <c r="W8" s="624"/>
      <c r="X8" s="624"/>
      <c r="Y8" s="625"/>
      <c r="Z8" s="626">
        <v>0</v>
      </c>
      <c r="AA8" s="626"/>
      <c r="AB8" s="626"/>
      <c r="AC8" s="626"/>
      <c r="AD8" s="627">
        <v>6691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27709</v>
      </c>
      <c r="BH8" s="624"/>
      <c r="BI8" s="624"/>
      <c r="BJ8" s="624"/>
      <c r="BK8" s="624"/>
      <c r="BL8" s="624"/>
      <c r="BM8" s="624"/>
      <c r="BN8" s="625"/>
      <c r="BO8" s="626">
        <v>1.6</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3437753</v>
      </c>
      <c r="CS8" s="624"/>
      <c r="CT8" s="624"/>
      <c r="CU8" s="624"/>
      <c r="CV8" s="624"/>
      <c r="CW8" s="624"/>
      <c r="CX8" s="624"/>
      <c r="CY8" s="625"/>
      <c r="CZ8" s="626">
        <v>25.9</v>
      </c>
      <c r="DA8" s="626"/>
      <c r="DB8" s="626"/>
      <c r="DC8" s="626"/>
      <c r="DD8" s="632">
        <v>41452</v>
      </c>
      <c r="DE8" s="624"/>
      <c r="DF8" s="624"/>
      <c r="DG8" s="624"/>
      <c r="DH8" s="624"/>
      <c r="DI8" s="624"/>
      <c r="DJ8" s="624"/>
      <c r="DK8" s="624"/>
      <c r="DL8" s="624"/>
      <c r="DM8" s="624"/>
      <c r="DN8" s="624"/>
      <c r="DO8" s="624"/>
      <c r="DP8" s="625"/>
      <c r="DQ8" s="632">
        <v>1272751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4642</v>
      </c>
      <c r="S9" s="624"/>
      <c r="T9" s="624"/>
      <c r="U9" s="624"/>
      <c r="V9" s="624"/>
      <c r="W9" s="624"/>
      <c r="X9" s="624"/>
      <c r="Y9" s="625"/>
      <c r="Z9" s="626">
        <v>0</v>
      </c>
      <c r="AA9" s="626"/>
      <c r="AB9" s="626"/>
      <c r="AC9" s="626"/>
      <c r="AD9" s="627">
        <v>4642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561429</v>
      </c>
      <c r="BH9" s="624"/>
      <c r="BI9" s="624"/>
      <c r="BJ9" s="624"/>
      <c r="BK9" s="624"/>
      <c r="BL9" s="624"/>
      <c r="BM9" s="624"/>
      <c r="BN9" s="625"/>
      <c r="BO9" s="626">
        <v>33</v>
      </c>
      <c r="BP9" s="626"/>
      <c r="BQ9" s="626"/>
      <c r="BR9" s="626"/>
      <c r="BS9" s="627" t="s">
        <v>232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671251</v>
      </c>
      <c r="CS9" s="624"/>
      <c r="CT9" s="624"/>
      <c r="CU9" s="624"/>
      <c r="CV9" s="624"/>
      <c r="CW9" s="624"/>
      <c r="CX9" s="624"/>
      <c r="CY9" s="625"/>
      <c r="CZ9" s="626">
        <v>5.0999999999999996</v>
      </c>
      <c r="DA9" s="626"/>
      <c r="DB9" s="626"/>
      <c r="DC9" s="626"/>
      <c r="DD9" s="632">
        <v>12241</v>
      </c>
      <c r="DE9" s="624"/>
      <c r="DF9" s="624"/>
      <c r="DG9" s="624"/>
      <c r="DH9" s="624"/>
      <c r="DI9" s="624"/>
      <c r="DJ9" s="624"/>
      <c r="DK9" s="624"/>
      <c r="DL9" s="624"/>
      <c r="DM9" s="624"/>
      <c r="DN9" s="624"/>
      <c r="DO9" s="624"/>
      <c r="DP9" s="625"/>
      <c r="DQ9" s="632">
        <v>496408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232</v>
      </c>
      <c r="AA10" s="626"/>
      <c r="AB10" s="626"/>
      <c r="AC10" s="626"/>
      <c r="AD10" s="627" t="s">
        <v>131</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45932</v>
      </c>
      <c r="BH10" s="624"/>
      <c r="BI10" s="624"/>
      <c r="BJ10" s="624"/>
      <c r="BK10" s="624"/>
      <c r="BL10" s="624"/>
      <c r="BM10" s="624"/>
      <c r="BN10" s="625"/>
      <c r="BO10" s="626">
        <v>2.7</v>
      </c>
      <c r="BP10" s="626"/>
      <c r="BQ10" s="626"/>
      <c r="BR10" s="626"/>
      <c r="BS10" s="627" t="s">
        <v>232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391930</v>
      </c>
      <c r="S11" s="624"/>
      <c r="T11" s="624"/>
      <c r="U11" s="624"/>
      <c r="V11" s="624"/>
      <c r="W11" s="624"/>
      <c r="X11" s="624"/>
      <c r="Y11" s="625"/>
      <c r="Z11" s="628">
        <v>2.8</v>
      </c>
      <c r="AA11" s="629"/>
      <c r="AB11" s="629"/>
      <c r="AC11" s="635"/>
      <c r="AD11" s="632">
        <v>391930</v>
      </c>
      <c r="AE11" s="624"/>
      <c r="AF11" s="624"/>
      <c r="AG11" s="624"/>
      <c r="AH11" s="624"/>
      <c r="AI11" s="624"/>
      <c r="AJ11" s="624"/>
      <c r="AK11" s="625"/>
      <c r="AL11" s="628">
        <v>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55982</v>
      </c>
      <c r="BH11" s="624"/>
      <c r="BI11" s="624"/>
      <c r="BJ11" s="624"/>
      <c r="BK11" s="624"/>
      <c r="BL11" s="624"/>
      <c r="BM11" s="624"/>
      <c r="BN11" s="625"/>
      <c r="BO11" s="626">
        <v>3.3</v>
      </c>
      <c r="BP11" s="626"/>
      <c r="BQ11" s="626"/>
      <c r="BR11" s="626"/>
      <c r="BS11" s="627" t="s">
        <v>131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365927</v>
      </c>
      <c r="CS11" s="624"/>
      <c r="CT11" s="624"/>
      <c r="CU11" s="624"/>
      <c r="CV11" s="624"/>
      <c r="CW11" s="624"/>
      <c r="CX11" s="624"/>
      <c r="CY11" s="625"/>
      <c r="CZ11" s="626">
        <v>2.8</v>
      </c>
      <c r="DA11" s="626"/>
      <c r="DB11" s="626"/>
      <c r="DC11" s="626"/>
      <c r="DD11" s="632">
        <v>156854</v>
      </c>
      <c r="DE11" s="624"/>
      <c r="DF11" s="624"/>
      <c r="DG11" s="624"/>
      <c r="DH11" s="624"/>
      <c r="DI11" s="624"/>
      <c r="DJ11" s="624"/>
      <c r="DK11" s="624"/>
      <c r="DL11" s="624"/>
      <c r="DM11" s="624"/>
      <c r="DN11" s="624"/>
      <c r="DO11" s="624"/>
      <c r="DP11" s="625"/>
      <c r="DQ11" s="632">
        <v>142068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16146</v>
      </c>
      <c r="S12" s="624"/>
      <c r="T12" s="624"/>
      <c r="U12" s="624"/>
      <c r="V12" s="624"/>
      <c r="W12" s="624"/>
      <c r="X12" s="624"/>
      <c r="Y12" s="625"/>
      <c r="Z12" s="626">
        <v>0.1</v>
      </c>
      <c r="AA12" s="626"/>
      <c r="AB12" s="626"/>
      <c r="AC12" s="626"/>
      <c r="AD12" s="627">
        <v>16146</v>
      </c>
      <c r="AE12" s="627"/>
      <c r="AF12" s="627"/>
      <c r="AG12" s="627"/>
      <c r="AH12" s="627"/>
      <c r="AI12" s="627"/>
      <c r="AJ12" s="627"/>
      <c r="AK12" s="627"/>
      <c r="AL12" s="628">
        <v>0.3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812180</v>
      </c>
      <c r="BH12" s="624"/>
      <c r="BI12" s="624"/>
      <c r="BJ12" s="624"/>
      <c r="BK12" s="624"/>
      <c r="BL12" s="624"/>
      <c r="BM12" s="624"/>
      <c r="BN12" s="625"/>
      <c r="BO12" s="626">
        <v>47.7</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277053</v>
      </c>
      <c r="CS12" s="624"/>
      <c r="CT12" s="624"/>
      <c r="CU12" s="624"/>
      <c r="CV12" s="624"/>
      <c r="CW12" s="624"/>
      <c r="CX12" s="624"/>
      <c r="CY12" s="625"/>
      <c r="CZ12" s="626">
        <v>2.1</v>
      </c>
      <c r="DA12" s="626"/>
      <c r="DB12" s="626"/>
      <c r="DC12" s="626"/>
      <c r="DD12" s="632">
        <v>17719</v>
      </c>
      <c r="DE12" s="624"/>
      <c r="DF12" s="624"/>
      <c r="DG12" s="624"/>
      <c r="DH12" s="624"/>
      <c r="DI12" s="624"/>
      <c r="DJ12" s="624"/>
      <c r="DK12" s="624"/>
      <c r="DL12" s="624"/>
      <c r="DM12" s="624"/>
      <c r="DN12" s="624"/>
      <c r="DO12" s="624"/>
      <c r="DP12" s="625"/>
      <c r="DQ12" s="632">
        <v>212664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232</v>
      </c>
      <c r="AA13" s="626"/>
      <c r="AB13" s="626"/>
      <c r="AC13" s="626"/>
      <c r="AD13" s="627" t="s">
        <v>232</v>
      </c>
      <c r="AE13" s="627"/>
      <c r="AF13" s="627"/>
      <c r="AG13" s="627"/>
      <c r="AH13" s="627"/>
      <c r="AI13" s="627"/>
      <c r="AJ13" s="627"/>
      <c r="AK13" s="627"/>
      <c r="AL13" s="628" t="s">
        <v>232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808710</v>
      </c>
      <c r="BH13" s="624"/>
      <c r="BI13" s="624"/>
      <c r="BJ13" s="624"/>
      <c r="BK13" s="624"/>
      <c r="BL13" s="624"/>
      <c r="BM13" s="624"/>
      <c r="BN13" s="625"/>
      <c r="BO13" s="626">
        <v>47.5</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870421</v>
      </c>
      <c r="CS13" s="624"/>
      <c r="CT13" s="624"/>
      <c r="CU13" s="624"/>
      <c r="CV13" s="624"/>
      <c r="CW13" s="624"/>
      <c r="CX13" s="624"/>
      <c r="CY13" s="625"/>
      <c r="CZ13" s="626">
        <v>6.6</v>
      </c>
      <c r="DA13" s="626"/>
      <c r="DB13" s="626"/>
      <c r="DC13" s="626"/>
      <c r="DD13" s="632">
        <v>500151</v>
      </c>
      <c r="DE13" s="624"/>
      <c r="DF13" s="624"/>
      <c r="DG13" s="624"/>
      <c r="DH13" s="624"/>
      <c r="DI13" s="624"/>
      <c r="DJ13" s="624"/>
      <c r="DK13" s="624"/>
      <c r="DL13" s="624"/>
      <c r="DM13" s="624"/>
      <c r="DN13" s="624"/>
      <c r="DO13" s="624"/>
      <c r="DP13" s="625"/>
      <c r="DQ13" s="632">
        <v>339538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232</v>
      </c>
      <c r="AA14" s="626"/>
      <c r="AB14" s="626"/>
      <c r="AC14" s="626"/>
      <c r="AD14" s="627" t="s">
        <v>232</v>
      </c>
      <c r="AE14" s="627"/>
      <c r="AF14" s="627"/>
      <c r="AG14" s="627"/>
      <c r="AH14" s="627"/>
      <c r="AI14" s="627"/>
      <c r="AJ14" s="627"/>
      <c r="AK14" s="627"/>
      <c r="AL14" s="628" t="s">
        <v>131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73076</v>
      </c>
      <c r="BH14" s="624"/>
      <c r="BI14" s="624"/>
      <c r="BJ14" s="624"/>
      <c r="BK14" s="624"/>
      <c r="BL14" s="624"/>
      <c r="BM14" s="624"/>
      <c r="BN14" s="625"/>
      <c r="BO14" s="626">
        <v>4.3</v>
      </c>
      <c r="BP14" s="626"/>
      <c r="BQ14" s="626"/>
      <c r="BR14" s="626"/>
      <c r="BS14" s="627" t="s">
        <v>232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368560</v>
      </c>
      <c r="CS14" s="624"/>
      <c r="CT14" s="624"/>
      <c r="CU14" s="624"/>
      <c r="CV14" s="624"/>
      <c r="CW14" s="624"/>
      <c r="CX14" s="624"/>
      <c r="CY14" s="625"/>
      <c r="CZ14" s="626">
        <v>2.8</v>
      </c>
      <c r="DA14" s="626"/>
      <c r="DB14" s="626"/>
      <c r="DC14" s="626"/>
      <c r="DD14" s="632">
        <v>17137</v>
      </c>
      <c r="DE14" s="624"/>
      <c r="DF14" s="624"/>
      <c r="DG14" s="624"/>
      <c r="DH14" s="624"/>
      <c r="DI14" s="624"/>
      <c r="DJ14" s="624"/>
      <c r="DK14" s="624"/>
      <c r="DL14" s="624"/>
      <c r="DM14" s="624"/>
      <c r="DN14" s="624"/>
      <c r="DO14" s="624"/>
      <c r="DP14" s="625"/>
      <c r="DQ14" s="632">
        <v>348620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232</v>
      </c>
      <c r="AA15" s="626"/>
      <c r="AB15" s="626"/>
      <c r="AC15" s="626"/>
      <c r="AD15" s="627" t="s">
        <v>131</v>
      </c>
      <c r="AE15" s="627"/>
      <c r="AF15" s="627"/>
      <c r="AG15" s="627"/>
      <c r="AH15" s="627"/>
      <c r="AI15" s="627"/>
      <c r="AJ15" s="627"/>
      <c r="AK15" s="627"/>
      <c r="AL15" s="628" t="s">
        <v>232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122785</v>
      </c>
      <c r="BH15" s="624"/>
      <c r="BI15" s="624"/>
      <c r="BJ15" s="624"/>
      <c r="BK15" s="624"/>
      <c r="BL15" s="624"/>
      <c r="BM15" s="624"/>
      <c r="BN15" s="625"/>
      <c r="BO15" s="626">
        <v>7.2</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860095</v>
      </c>
      <c r="CS15" s="624"/>
      <c r="CT15" s="624"/>
      <c r="CU15" s="624"/>
      <c r="CV15" s="624"/>
      <c r="CW15" s="624"/>
      <c r="CX15" s="624"/>
      <c r="CY15" s="625"/>
      <c r="CZ15" s="626">
        <v>6.5</v>
      </c>
      <c r="DA15" s="626"/>
      <c r="DB15" s="626"/>
      <c r="DC15" s="626"/>
      <c r="DD15" s="632">
        <v>205447</v>
      </c>
      <c r="DE15" s="624"/>
      <c r="DF15" s="624"/>
      <c r="DG15" s="624"/>
      <c r="DH15" s="624"/>
      <c r="DI15" s="624"/>
      <c r="DJ15" s="624"/>
      <c r="DK15" s="624"/>
      <c r="DL15" s="624"/>
      <c r="DM15" s="624"/>
      <c r="DN15" s="624"/>
      <c r="DO15" s="624"/>
      <c r="DP15" s="625"/>
      <c r="DQ15" s="632">
        <v>540714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7004</v>
      </c>
      <c r="S16" s="624"/>
      <c r="T16" s="624"/>
      <c r="U16" s="624"/>
      <c r="V16" s="624"/>
      <c r="W16" s="624"/>
      <c r="X16" s="624"/>
      <c r="Y16" s="625"/>
      <c r="Z16" s="626">
        <v>0</v>
      </c>
      <c r="AA16" s="626"/>
      <c r="AB16" s="626"/>
      <c r="AC16" s="626"/>
      <c r="AD16" s="627">
        <v>7004</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401233</v>
      </c>
      <c r="CS16" s="624"/>
      <c r="CT16" s="624"/>
      <c r="CU16" s="624"/>
      <c r="CV16" s="624"/>
      <c r="CW16" s="624"/>
      <c r="CX16" s="624"/>
      <c r="CY16" s="625"/>
      <c r="CZ16" s="626">
        <v>3</v>
      </c>
      <c r="DA16" s="626"/>
      <c r="DB16" s="626"/>
      <c r="DC16" s="626"/>
      <c r="DD16" s="632" t="s">
        <v>232</v>
      </c>
      <c r="DE16" s="624"/>
      <c r="DF16" s="624"/>
      <c r="DG16" s="624"/>
      <c r="DH16" s="624"/>
      <c r="DI16" s="624"/>
      <c r="DJ16" s="624"/>
      <c r="DK16" s="624"/>
      <c r="DL16" s="624"/>
      <c r="DM16" s="624"/>
      <c r="DN16" s="624"/>
      <c r="DO16" s="624"/>
      <c r="DP16" s="625"/>
      <c r="DQ16" s="632">
        <v>73182</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21506</v>
      </c>
      <c r="S17" s="624"/>
      <c r="T17" s="624"/>
      <c r="U17" s="624"/>
      <c r="V17" s="624"/>
      <c r="W17" s="624"/>
      <c r="X17" s="624"/>
      <c r="Y17" s="625"/>
      <c r="Z17" s="626">
        <v>0.2</v>
      </c>
      <c r="AA17" s="626"/>
      <c r="AB17" s="626"/>
      <c r="AC17" s="626"/>
      <c r="AD17" s="627">
        <v>21506</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1563333</v>
      </c>
      <c r="CS17" s="624"/>
      <c r="CT17" s="624"/>
      <c r="CU17" s="624"/>
      <c r="CV17" s="624"/>
      <c r="CW17" s="624"/>
      <c r="CX17" s="624"/>
      <c r="CY17" s="625"/>
      <c r="CZ17" s="626">
        <v>11.8</v>
      </c>
      <c r="DA17" s="626"/>
      <c r="DB17" s="626"/>
      <c r="DC17" s="626"/>
      <c r="DD17" s="632" t="s">
        <v>232</v>
      </c>
      <c r="DE17" s="624"/>
      <c r="DF17" s="624"/>
      <c r="DG17" s="624"/>
      <c r="DH17" s="624"/>
      <c r="DI17" s="624"/>
      <c r="DJ17" s="624"/>
      <c r="DK17" s="624"/>
      <c r="DL17" s="624"/>
      <c r="DM17" s="624"/>
      <c r="DN17" s="624"/>
      <c r="DO17" s="624"/>
      <c r="DP17" s="625"/>
      <c r="DQ17" s="632">
        <v>1510052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28779</v>
      </c>
      <c r="S18" s="624"/>
      <c r="T18" s="624"/>
      <c r="U18" s="624"/>
      <c r="V18" s="624"/>
      <c r="W18" s="624"/>
      <c r="X18" s="624"/>
      <c r="Y18" s="625"/>
      <c r="Z18" s="626">
        <v>0.2</v>
      </c>
      <c r="AA18" s="626"/>
      <c r="AB18" s="626"/>
      <c r="AC18" s="626"/>
      <c r="AD18" s="627">
        <v>28779</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232</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232</v>
      </c>
      <c r="DA18" s="626"/>
      <c r="DB18" s="626"/>
      <c r="DC18" s="626"/>
      <c r="DD18" s="632" t="s">
        <v>232</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28607</v>
      </c>
      <c r="S19" s="624"/>
      <c r="T19" s="624"/>
      <c r="U19" s="624"/>
      <c r="V19" s="624"/>
      <c r="W19" s="624"/>
      <c r="X19" s="624"/>
      <c r="Y19" s="625"/>
      <c r="Z19" s="626">
        <v>0.2</v>
      </c>
      <c r="AA19" s="626"/>
      <c r="AB19" s="626"/>
      <c r="AC19" s="626"/>
      <c r="AD19" s="627">
        <v>28607</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2229</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232</v>
      </c>
      <c r="DA19" s="626"/>
      <c r="DB19" s="626"/>
      <c r="DC19" s="626"/>
      <c r="DD19" s="632" t="s">
        <v>232</v>
      </c>
      <c r="DE19" s="624"/>
      <c r="DF19" s="624"/>
      <c r="DG19" s="624"/>
      <c r="DH19" s="624"/>
      <c r="DI19" s="624"/>
      <c r="DJ19" s="624"/>
      <c r="DK19" s="624"/>
      <c r="DL19" s="624"/>
      <c r="DM19" s="624"/>
      <c r="DN19" s="624"/>
      <c r="DO19" s="624"/>
      <c r="DP19" s="625"/>
      <c r="DQ19" s="632" t="s">
        <v>232</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172</v>
      </c>
      <c r="S20" s="624"/>
      <c r="T20" s="624"/>
      <c r="U20" s="624"/>
      <c r="V20" s="624"/>
      <c r="W20" s="624"/>
      <c r="X20" s="624"/>
      <c r="Y20" s="625"/>
      <c r="Z20" s="626">
        <v>0</v>
      </c>
      <c r="AA20" s="626"/>
      <c r="AB20" s="626"/>
      <c r="AC20" s="626"/>
      <c r="AD20" s="627">
        <v>172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2229</v>
      </c>
      <c r="BH20" s="624"/>
      <c r="BI20" s="624"/>
      <c r="BJ20" s="624"/>
      <c r="BK20" s="624"/>
      <c r="BL20" s="624"/>
      <c r="BM20" s="624"/>
      <c r="BN20" s="625"/>
      <c r="BO20" s="626">
        <v>0.1</v>
      </c>
      <c r="BP20" s="626"/>
      <c r="BQ20" s="626"/>
      <c r="BR20" s="626"/>
      <c r="BS20" s="627" t="s">
        <v>232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13284490</v>
      </c>
      <c r="CS20" s="624"/>
      <c r="CT20" s="624"/>
      <c r="CU20" s="624"/>
      <c r="CV20" s="624"/>
      <c r="CW20" s="624"/>
      <c r="CX20" s="624"/>
      <c r="CY20" s="625"/>
      <c r="CZ20" s="626">
        <v>100</v>
      </c>
      <c r="DA20" s="626"/>
      <c r="DB20" s="626"/>
      <c r="DC20" s="626"/>
      <c r="DD20" s="632">
        <v>1037533</v>
      </c>
      <c r="DE20" s="624"/>
      <c r="DF20" s="624"/>
      <c r="DG20" s="624"/>
      <c r="DH20" s="624"/>
      <c r="DI20" s="624"/>
      <c r="DJ20" s="624"/>
      <c r="DK20" s="624"/>
      <c r="DL20" s="624"/>
      <c r="DM20" s="624"/>
      <c r="DN20" s="624"/>
      <c r="DO20" s="624"/>
      <c r="DP20" s="625"/>
      <c r="DQ20" s="632">
        <v>6737448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3631866</v>
      </c>
      <c r="S21" s="624"/>
      <c r="T21" s="624"/>
      <c r="U21" s="624"/>
      <c r="V21" s="624"/>
      <c r="W21" s="624"/>
      <c r="X21" s="624"/>
      <c r="Y21" s="625"/>
      <c r="Z21" s="626">
        <v>25.8</v>
      </c>
      <c r="AA21" s="626"/>
      <c r="AB21" s="626"/>
      <c r="AC21" s="626"/>
      <c r="AD21" s="627">
        <v>3316954</v>
      </c>
      <c r="AE21" s="627"/>
      <c r="AF21" s="627"/>
      <c r="AG21" s="627"/>
      <c r="AH21" s="627"/>
      <c r="AI21" s="627"/>
      <c r="AJ21" s="627"/>
      <c r="AK21" s="627"/>
      <c r="AL21" s="628">
        <v>59.2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2229</v>
      </c>
      <c r="BH21" s="624"/>
      <c r="BI21" s="624"/>
      <c r="BJ21" s="624"/>
      <c r="BK21" s="624"/>
      <c r="BL21" s="624"/>
      <c r="BM21" s="624"/>
      <c r="BN21" s="625"/>
      <c r="BO21" s="626">
        <v>0.1</v>
      </c>
      <c r="BP21" s="626"/>
      <c r="BQ21" s="626"/>
      <c r="BR21" s="626"/>
      <c r="BS21" s="627" t="s">
        <v>232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3316954</v>
      </c>
      <c r="S22" s="624"/>
      <c r="T22" s="624"/>
      <c r="U22" s="624"/>
      <c r="V22" s="624"/>
      <c r="W22" s="624"/>
      <c r="X22" s="624"/>
      <c r="Y22" s="625"/>
      <c r="Z22" s="626">
        <v>23.6</v>
      </c>
      <c r="AA22" s="626"/>
      <c r="AB22" s="626"/>
      <c r="AC22" s="626"/>
      <c r="AD22" s="627">
        <v>3316954</v>
      </c>
      <c r="AE22" s="627"/>
      <c r="AF22" s="627"/>
      <c r="AG22" s="627"/>
      <c r="AH22" s="627"/>
      <c r="AI22" s="627"/>
      <c r="AJ22" s="627"/>
      <c r="AK22" s="627"/>
      <c r="AL22" s="628">
        <v>59.2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314912</v>
      </c>
      <c r="S23" s="624"/>
      <c r="T23" s="624"/>
      <c r="U23" s="624"/>
      <c r="V23" s="624"/>
      <c r="W23" s="624"/>
      <c r="X23" s="624"/>
      <c r="Y23" s="625"/>
      <c r="Z23" s="626">
        <v>2.2000000000000002</v>
      </c>
      <c r="AA23" s="626"/>
      <c r="AB23" s="626"/>
      <c r="AC23" s="626"/>
      <c r="AD23" s="627" t="s">
        <v>232</v>
      </c>
      <c r="AE23" s="627"/>
      <c r="AF23" s="627"/>
      <c r="AG23" s="627"/>
      <c r="AH23" s="627"/>
      <c r="AI23" s="627"/>
      <c r="AJ23" s="627"/>
      <c r="AK23" s="627"/>
      <c r="AL23" s="628" t="s">
        <v>232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232</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232</v>
      </c>
      <c r="BP24" s="626"/>
      <c r="BQ24" s="626"/>
      <c r="BR24" s="626"/>
      <c r="BS24" s="627" t="s">
        <v>232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4944151</v>
      </c>
      <c r="CS24" s="613"/>
      <c r="CT24" s="613"/>
      <c r="CU24" s="613"/>
      <c r="CV24" s="613"/>
      <c r="CW24" s="613"/>
      <c r="CX24" s="613"/>
      <c r="CY24" s="614"/>
      <c r="CZ24" s="617">
        <v>37.200000000000003</v>
      </c>
      <c r="DA24" s="618"/>
      <c r="DB24" s="618"/>
      <c r="DC24" s="634"/>
      <c r="DD24" s="657">
        <v>3191369</v>
      </c>
      <c r="DE24" s="613"/>
      <c r="DF24" s="613"/>
      <c r="DG24" s="613"/>
      <c r="DH24" s="613"/>
      <c r="DI24" s="613"/>
      <c r="DJ24" s="613"/>
      <c r="DK24" s="614"/>
      <c r="DL24" s="657">
        <v>3057583</v>
      </c>
      <c r="DM24" s="613"/>
      <c r="DN24" s="613"/>
      <c r="DO24" s="613"/>
      <c r="DP24" s="613"/>
      <c r="DQ24" s="613"/>
      <c r="DR24" s="613"/>
      <c r="DS24" s="613"/>
      <c r="DT24" s="613"/>
      <c r="DU24" s="613"/>
      <c r="DV24" s="614"/>
      <c r="DW24" s="617">
        <v>54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5903303</v>
      </c>
      <c r="S25" s="624"/>
      <c r="T25" s="624"/>
      <c r="U25" s="624"/>
      <c r="V25" s="624"/>
      <c r="W25" s="624"/>
      <c r="X25" s="624"/>
      <c r="Y25" s="625"/>
      <c r="Z25" s="626">
        <v>42</v>
      </c>
      <c r="AA25" s="626"/>
      <c r="AB25" s="626"/>
      <c r="AC25" s="626"/>
      <c r="AD25" s="627">
        <v>5588391</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232</v>
      </c>
      <c r="BH25" s="624"/>
      <c r="BI25" s="624"/>
      <c r="BJ25" s="624"/>
      <c r="BK25" s="624"/>
      <c r="BL25" s="624"/>
      <c r="BM25" s="624"/>
      <c r="BN25" s="625"/>
      <c r="BO25" s="626" t="s">
        <v>131</v>
      </c>
      <c r="BP25" s="626"/>
      <c r="BQ25" s="626"/>
      <c r="BR25" s="626"/>
      <c r="BS25" s="627" t="s">
        <v>232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1378256</v>
      </c>
      <c r="CS25" s="653"/>
      <c r="CT25" s="653"/>
      <c r="CU25" s="653"/>
      <c r="CV25" s="653"/>
      <c r="CW25" s="653"/>
      <c r="CX25" s="653"/>
      <c r="CY25" s="654"/>
      <c r="CZ25" s="628">
        <v>10.4</v>
      </c>
      <c r="DA25" s="655"/>
      <c r="DB25" s="655"/>
      <c r="DC25" s="658"/>
      <c r="DD25" s="632">
        <v>1237240</v>
      </c>
      <c r="DE25" s="653"/>
      <c r="DF25" s="653"/>
      <c r="DG25" s="653"/>
      <c r="DH25" s="653"/>
      <c r="DI25" s="653"/>
      <c r="DJ25" s="653"/>
      <c r="DK25" s="654"/>
      <c r="DL25" s="632">
        <v>1113448</v>
      </c>
      <c r="DM25" s="653"/>
      <c r="DN25" s="653"/>
      <c r="DO25" s="653"/>
      <c r="DP25" s="653"/>
      <c r="DQ25" s="653"/>
      <c r="DR25" s="653"/>
      <c r="DS25" s="653"/>
      <c r="DT25" s="653"/>
      <c r="DU25" s="653"/>
      <c r="DV25" s="654"/>
      <c r="DW25" s="628">
        <v>19.7</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908</v>
      </c>
      <c r="S26" s="624"/>
      <c r="T26" s="624"/>
      <c r="U26" s="624"/>
      <c r="V26" s="624"/>
      <c r="W26" s="624"/>
      <c r="X26" s="624"/>
      <c r="Y26" s="625"/>
      <c r="Z26" s="626">
        <v>0</v>
      </c>
      <c r="AA26" s="626"/>
      <c r="AB26" s="626"/>
      <c r="AC26" s="626"/>
      <c r="AD26" s="627">
        <v>908</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776900</v>
      </c>
      <c r="CS26" s="624"/>
      <c r="CT26" s="624"/>
      <c r="CU26" s="624"/>
      <c r="CV26" s="624"/>
      <c r="CW26" s="624"/>
      <c r="CX26" s="624"/>
      <c r="CY26" s="625"/>
      <c r="CZ26" s="628">
        <v>5.8</v>
      </c>
      <c r="DA26" s="655"/>
      <c r="DB26" s="655"/>
      <c r="DC26" s="658"/>
      <c r="DD26" s="632">
        <v>694639</v>
      </c>
      <c r="DE26" s="624"/>
      <c r="DF26" s="624"/>
      <c r="DG26" s="624"/>
      <c r="DH26" s="624"/>
      <c r="DI26" s="624"/>
      <c r="DJ26" s="624"/>
      <c r="DK26" s="625"/>
      <c r="DL26" s="632" t="s">
        <v>232</v>
      </c>
      <c r="DM26" s="624"/>
      <c r="DN26" s="624"/>
      <c r="DO26" s="624"/>
      <c r="DP26" s="624"/>
      <c r="DQ26" s="624"/>
      <c r="DR26" s="624"/>
      <c r="DS26" s="624"/>
      <c r="DT26" s="624"/>
      <c r="DU26" s="624"/>
      <c r="DV26" s="625"/>
      <c r="DW26" s="628" t="s">
        <v>232</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61437</v>
      </c>
      <c r="S27" s="624"/>
      <c r="T27" s="624"/>
      <c r="U27" s="624"/>
      <c r="V27" s="624"/>
      <c r="W27" s="624"/>
      <c r="X27" s="624"/>
      <c r="Y27" s="625"/>
      <c r="Z27" s="626">
        <v>0.4</v>
      </c>
      <c r="AA27" s="626"/>
      <c r="AB27" s="626"/>
      <c r="AC27" s="626"/>
      <c r="AD27" s="627" t="s">
        <v>131</v>
      </c>
      <c r="AE27" s="627"/>
      <c r="AF27" s="627"/>
      <c r="AG27" s="627"/>
      <c r="AH27" s="627"/>
      <c r="AI27" s="627"/>
      <c r="AJ27" s="627"/>
      <c r="AK27" s="627"/>
      <c r="AL27" s="628" t="s">
        <v>232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1701322</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2002562</v>
      </c>
      <c r="CS27" s="653"/>
      <c r="CT27" s="653"/>
      <c r="CU27" s="653"/>
      <c r="CV27" s="653"/>
      <c r="CW27" s="653"/>
      <c r="CX27" s="653"/>
      <c r="CY27" s="654"/>
      <c r="CZ27" s="628">
        <v>15.1</v>
      </c>
      <c r="DA27" s="655"/>
      <c r="DB27" s="655"/>
      <c r="DC27" s="658"/>
      <c r="DD27" s="632">
        <v>444077</v>
      </c>
      <c r="DE27" s="653"/>
      <c r="DF27" s="653"/>
      <c r="DG27" s="653"/>
      <c r="DH27" s="653"/>
      <c r="DI27" s="653"/>
      <c r="DJ27" s="653"/>
      <c r="DK27" s="654"/>
      <c r="DL27" s="632">
        <v>435160</v>
      </c>
      <c r="DM27" s="653"/>
      <c r="DN27" s="653"/>
      <c r="DO27" s="653"/>
      <c r="DP27" s="653"/>
      <c r="DQ27" s="653"/>
      <c r="DR27" s="653"/>
      <c r="DS27" s="653"/>
      <c r="DT27" s="653"/>
      <c r="DU27" s="653"/>
      <c r="DV27" s="654"/>
      <c r="DW27" s="628">
        <v>7.7</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147349</v>
      </c>
      <c r="S28" s="624"/>
      <c r="T28" s="624"/>
      <c r="U28" s="624"/>
      <c r="V28" s="624"/>
      <c r="W28" s="624"/>
      <c r="X28" s="624"/>
      <c r="Y28" s="625"/>
      <c r="Z28" s="626">
        <v>1</v>
      </c>
      <c r="AA28" s="626"/>
      <c r="AB28" s="626"/>
      <c r="AC28" s="626"/>
      <c r="AD28" s="627">
        <v>7218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1563333</v>
      </c>
      <c r="CS28" s="624"/>
      <c r="CT28" s="624"/>
      <c r="CU28" s="624"/>
      <c r="CV28" s="624"/>
      <c r="CW28" s="624"/>
      <c r="CX28" s="624"/>
      <c r="CY28" s="625"/>
      <c r="CZ28" s="628">
        <v>11.8</v>
      </c>
      <c r="DA28" s="655"/>
      <c r="DB28" s="655"/>
      <c r="DC28" s="658"/>
      <c r="DD28" s="632">
        <v>1510052</v>
      </c>
      <c r="DE28" s="624"/>
      <c r="DF28" s="624"/>
      <c r="DG28" s="624"/>
      <c r="DH28" s="624"/>
      <c r="DI28" s="624"/>
      <c r="DJ28" s="624"/>
      <c r="DK28" s="625"/>
      <c r="DL28" s="632">
        <v>1508975</v>
      </c>
      <c r="DM28" s="624"/>
      <c r="DN28" s="624"/>
      <c r="DO28" s="624"/>
      <c r="DP28" s="624"/>
      <c r="DQ28" s="624"/>
      <c r="DR28" s="624"/>
      <c r="DS28" s="624"/>
      <c r="DT28" s="624"/>
      <c r="DU28" s="624"/>
      <c r="DV28" s="625"/>
      <c r="DW28" s="628">
        <v>26.6</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11153</v>
      </c>
      <c r="S29" s="624"/>
      <c r="T29" s="624"/>
      <c r="U29" s="624"/>
      <c r="V29" s="624"/>
      <c r="W29" s="624"/>
      <c r="X29" s="624"/>
      <c r="Y29" s="625"/>
      <c r="Z29" s="626">
        <v>0.1</v>
      </c>
      <c r="AA29" s="626"/>
      <c r="AB29" s="626"/>
      <c r="AC29" s="626"/>
      <c r="AD29" s="627" t="s">
        <v>232</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1563333</v>
      </c>
      <c r="CS29" s="653"/>
      <c r="CT29" s="653"/>
      <c r="CU29" s="653"/>
      <c r="CV29" s="653"/>
      <c r="CW29" s="653"/>
      <c r="CX29" s="653"/>
      <c r="CY29" s="654"/>
      <c r="CZ29" s="628">
        <v>11.8</v>
      </c>
      <c r="DA29" s="655"/>
      <c r="DB29" s="655"/>
      <c r="DC29" s="658"/>
      <c r="DD29" s="632">
        <v>1510052</v>
      </c>
      <c r="DE29" s="653"/>
      <c r="DF29" s="653"/>
      <c r="DG29" s="653"/>
      <c r="DH29" s="653"/>
      <c r="DI29" s="653"/>
      <c r="DJ29" s="653"/>
      <c r="DK29" s="654"/>
      <c r="DL29" s="632">
        <v>1508975</v>
      </c>
      <c r="DM29" s="653"/>
      <c r="DN29" s="653"/>
      <c r="DO29" s="653"/>
      <c r="DP29" s="653"/>
      <c r="DQ29" s="653"/>
      <c r="DR29" s="653"/>
      <c r="DS29" s="653"/>
      <c r="DT29" s="653"/>
      <c r="DU29" s="653"/>
      <c r="DV29" s="654"/>
      <c r="DW29" s="628">
        <v>26.6</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1747925</v>
      </c>
      <c r="S30" s="624"/>
      <c r="T30" s="624"/>
      <c r="U30" s="624"/>
      <c r="V30" s="624"/>
      <c r="W30" s="624"/>
      <c r="X30" s="624"/>
      <c r="Y30" s="625"/>
      <c r="Z30" s="626">
        <v>12.4</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1506781</v>
      </c>
      <c r="CS30" s="624"/>
      <c r="CT30" s="624"/>
      <c r="CU30" s="624"/>
      <c r="CV30" s="624"/>
      <c r="CW30" s="624"/>
      <c r="CX30" s="624"/>
      <c r="CY30" s="625"/>
      <c r="CZ30" s="628">
        <v>11.3</v>
      </c>
      <c r="DA30" s="655"/>
      <c r="DB30" s="655"/>
      <c r="DC30" s="658"/>
      <c r="DD30" s="632">
        <v>1455120</v>
      </c>
      <c r="DE30" s="624"/>
      <c r="DF30" s="624"/>
      <c r="DG30" s="624"/>
      <c r="DH30" s="624"/>
      <c r="DI30" s="624"/>
      <c r="DJ30" s="624"/>
      <c r="DK30" s="625"/>
      <c r="DL30" s="632">
        <v>1454043</v>
      </c>
      <c r="DM30" s="624"/>
      <c r="DN30" s="624"/>
      <c r="DO30" s="624"/>
      <c r="DP30" s="624"/>
      <c r="DQ30" s="624"/>
      <c r="DR30" s="624"/>
      <c r="DS30" s="624"/>
      <c r="DT30" s="624"/>
      <c r="DU30" s="624"/>
      <c r="DV30" s="625"/>
      <c r="DW30" s="628">
        <v>25.7</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315</v>
      </c>
      <c r="AQ31" s="672"/>
      <c r="AR31" s="672"/>
      <c r="AS31" s="672"/>
      <c r="AT31" s="677" t="s">
        <v>316</v>
      </c>
      <c r="AU31" s="214"/>
      <c r="AV31" s="214"/>
      <c r="AW31" s="214"/>
      <c r="AX31" s="609" t="s">
        <v>191</v>
      </c>
      <c r="AY31" s="610"/>
      <c r="AZ31" s="610"/>
      <c r="BA31" s="610"/>
      <c r="BB31" s="610"/>
      <c r="BC31" s="610"/>
      <c r="BD31" s="610"/>
      <c r="BE31" s="610"/>
      <c r="BF31" s="611"/>
      <c r="BG31" s="670">
        <v>99.1</v>
      </c>
      <c r="BH31" s="667"/>
      <c r="BI31" s="667"/>
      <c r="BJ31" s="667"/>
      <c r="BK31" s="667"/>
      <c r="BL31" s="667"/>
      <c r="BM31" s="618">
        <v>97.6</v>
      </c>
      <c r="BN31" s="667"/>
      <c r="BO31" s="667"/>
      <c r="BP31" s="667"/>
      <c r="BQ31" s="668"/>
      <c r="BR31" s="670">
        <v>99.1</v>
      </c>
      <c r="BS31" s="667"/>
      <c r="BT31" s="667"/>
      <c r="BU31" s="667"/>
      <c r="BV31" s="667"/>
      <c r="BW31" s="667"/>
      <c r="BX31" s="618">
        <v>97.4</v>
      </c>
      <c r="BY31" s="667"/>
      <c r="BZ31" s="667"/>
      <c r="CA31" s="667"/>
      <c r="CB31" s="668"/>
      <c r="CD31" s="663"/>
      <c r="CE31" s="664"/>
      <c r="CF31" s="620" t="s">
        <v>317</v>
      </c>
      <c r="CG31" s="621"/>
      <c r="CH31" s="621"/>
      <c r="CI31" s="621"/>
      <c r="CJ31" s="621"/>
      <c r="CK31" s="621"/>
      <c r="CL31" s="621"/>
      <c r="CM31" s="621"/>
      <c r="CN31" s="621"/>
      <c r="CO31" s="621"/>
      <c r="CP31" s="621"/>
      <c r="CQ31" s="622"/>
      <c r="CR31" s="623">
        <v>56552</v>
      </c>
      <c r="CS31" s="653"/>
      <c r="CT31" s="653"/>
      <c r="CU31" s="653"/>
      <c r="CV31" s="653"/>
      <c r="CW31" s="653"/>
      <c r="CX31" s="653"/>
      <c r="CY31" s="654"/>
      <c r="CZ31" s="628">
        <v>0.4</v>
      </c>
      <c r="DA31" s="655"/>
      <c r="DB31" s="655"/>
      <c r="DC31" s="658"/>
      <c r="DD31" s="632">
        <v>54932</v>
      </c>
      <c r="DE31" s="653"/>
      <c r="DF31" s="653"/>
      <c r="DG31" s="653"/>
      <c r="DH31" s="653"/>
      <c r="DI31" s="653"/>
      <c r="DJ31" s="653"/>
      <c r="DK31" s="654"/>
      <c r="DL31" s="632">
        <v>54932</v>
      </c>
      <c r="DM31" s="653"/>
      <c r="DN31" s="653"/>
      <c r="DO31" s="653"/>
      <c r="DP31" s="653"/>
      <c r="DQ31" s="653"/>
      <c r="DR31" s="653"/>
      <c r="DS31" s="653"/>
      <c r="DT31" s="653"/>
      <c r="DU31" s="653"/>
      <c r="DV31" s="654"/>
      <c r="DW31" s="628">
        <v>1</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1063044</v>
      </c>
      <c r="S32" s="624"/>
      <c r="T32" s="624"/>
      <c r="U32" s="624"/>
      <c r="V32" s="624"/>
      <c r="W32" s="624"/>
      <c r="X32" s="624"/>
      <c r="Y32" s="625"/>
      <c r="Z32" s="626">
        <v>7.6</v>
      </c>
      <c r="AA32" s="626"/>
      <c r="AB32" s="626"/>
      <c r="AC32" s="626"/>
      <c r="AD32" s="627" t="s">
        <v>232</v>
      </c>
      <c r="AE32" s="627"/>
      <c r="AF32" s="627"/>
      <c r="AG32" s="627"/>
      <c r="AH32" s="627"/>
      <c r="AI32" s="627"/>
      <c r="AJ32" s="627"/>
      <c r="AK32" s="627"/>
      <c r="AL32" s="628" t="s">
        <v>131</v>
      </c>
      <c r="AM32" s="629"/>
      <c r="AN32" s="629"/>
      <c r="AO32" s="630"/>
      <c r="AP32" s="673"/>
      <c r="AQ32" s="674"/>
      <c r="AR32" s="674"/>
      <c r="AS32" s="674"/>
      <c r="AT32" s="678"/>
      <c r="AU32" s="210" t="s">
        <v>319</v>
      </c>
      <c r="AX32" s="620" t="s">
        <v>320</v>
      </c>
      <c r="AY32" s="621"/>
      <c r="AZ32" s="621"/>
      <c r="BA32" s="621"/>
      <c r="BB32" s="621"/>
      <c r="BC32" s="621"/>
      <c r="BD32" s="621"/>
      <c r="BE32" s="621"/>
      <c r="BF32" s="622"/>
      <c r="BG32" s="680">
        <v>99</v>
      </c>
      <c r="BH32" s="653"/>
      <c r="BI32" s="653"/>
      <c r="BJ32" s="653"/>
      <c r="BK32" s="653"/>
      <c r="BL32" s="653"/>
      <c r="BM32" s="629">
        <v>97.6</v>
      </c>
      <c r="BN32" s="653"/>
      <c r="BO32" s="653"/>
      <c r="BP32" s="653"/>
      <c r="BQ32" s="669"/>
      <c r="BR32" s="680">
        <v>99.1</v>
      </c>
      <c r="BS32" s="653"/>
      <c r="BT32" s="653"/>
      <c r="BU32" s="653"/>
      <c r="BV32" s="653"/>
      <c r="BW32" s="653"/>
      <c r="BX32" s="629">
        <v>97.8</v>
      </c>
      <c r="BY32" s="653"/>
      <c r="BZ32" s="653"/>
      <c r="CA32" s="653"/>
      <c r="CB32" s="669"/>
      <c r="CD32" s="665"/>
      <c r="CE32" s="666"/>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232</v>
      </c>
      <c r="DA32" s="655"/>
      <c r="DB32" s="655"/>
      <c r="DC32" s="658"/>
      <c r="DD32" s="632" t="s">
        <v>232</v>
      </c>
      <c r="DE32" s="624"/>
      <c r="DF32" s="624"/>
      <c r="DG32" s="624"/>
      <c r="DH32" s="624"/>
      <c r="DI32" s="624"/>
      <c r="DJ32" s="624"/>
      <c r="DK32" s="625"/>
      <c r="DL32" s="632" t="s">
        <v>131</v>
      </c>
      <c r="DM32" s="624"/>
      <c r="DN32" s="624"/>
      <c r="DO32" s="624"/>
      <c r="DP32" s="624"/>
      <c r="DQ32" s="624"/>
      <c r="DR32" s="624"/>
      <c r="DS32" s="624"/>
      <c r="DT32" s="624"/>
      <c r="DU32" s="624"/>
      <c r="DV32" s="625"/>
      <c r="DW32" s="628" t="s">
        <v>232</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224894</v>
      </c>
      <c r="S33" s="624"/>
      <c r="T33" s="624"/>
      <c r="U33" s="624"/>
      <c r="V33" s="624"/>
      <c r="W33" s="624"/>
      <c r="X33" s="624"/>
      <c r="Y33" s="625"/>
      <c r="Z33" s="626">
        <v>1.6</v>
      </c>
      <c r="AA33" s="626"/>
      <c r="AB33" s="626"/>
      <c r="AC33" s="626"/>
      <c r="AD33" s="627">
        <v>1040</v>
      </c>
      <c r="AE33" s="627"/>
      <c r="AF33" s="627"/>
      <c r="AG33" s="627"/>
      <c r="AH33" s="627"/>
      <c r="AI33" s="627"/>
      <c r="AJ33" s="627"/>
      <c r="AK33" s="627"/>
      <c r="AL33" s="628">
        <v>0</v>
      </c>
      <c r="AM33" s="629"/>
      <c r="AN33" s="629"/>
      <c r="AO33" s="630"/>
      <c r="AP33" s="675"/>
      <c r="AQ33" s="676"/>
      <c r="AR33" s="676"/>
      <c r="AS33" s="676"/>
      <c r="AT33" s="679"/>
      <c r="AU33" s="215"/>
      <c r="AV33" s="215"/>
      <c r="AW33" s="215"/>
      <c r="AX33" s="644" t="s">
        <v>323</v>
      </c>
      <c r="AY33" s="645"/>
      <c r="AZ33" s="645"/>
      <c r="BA33" s="645"/>
      <c r="BB33" s="645"/>
      <c r="BC33" s="645"/>
      <c r="BD33" s="645"/>
      <c r="BE33" s="645"/>
      <c r="BF33" s="646"/>
      <c r="BG33" s="681">
        <v>99</v>
      </c>
      <c r="BH33" s="682"/>
      <c r="BI33" s="682"/>
      <c r="BJ33" s="682"/>
      <c r="BK33" s="682"/>
      <c r="BL33" s="682"/>
      <c r="BM33" s="683">
        <v>97.4</v>
      </c>
      <c r="BN33" s="682"/>
      <c r="BO33" s="682"/>
      <c r="BP33" s="682"/>
      <c r="BQ33" s="684"/>
      <c r="BR33" s="681">
        <v>99</v>
      </c>
      <c r="BS33" s="682"/>
      <c r="BT33" s="682"/>
      <c r="BU33" s="682"/>
      <c r="BV33" s="682"/>
      <c r="BW33" s="682"/>
      <c r="BX33" s="683">
        <v>96.8</v>
      </c>
      <c r="BY33" s="682"/>
      <c r="BZ33" s="682"/>
      <c r="CA33" s="682"/>
      <c r="CB33" s="684"/>
      <c r="CD33" s="620" t="s">
        <v>324</v>
      </c>
      <c r="CE33" s="621"/>
      <c r="CF33" s="621"/>
      <c r="CG33" s="621"/>
      <c r="CH33" s="621"/>
      <c r="CI33" s="621"/>
      <c r="CJ33" s="621"/>
      <c r="CK33" s="621"/>
      <c r="CL33" s="621"/>
      <c r="CM33" s="621"/>
      <c r="CN33" s="621"/>
      <c r="CO33" s="621"/>
      <c r="CP33" s="621"/>
      <c r="CQ33" s="622"/>
      <c r="CR33" s="623">
        <v>6901573</v>
      </c>
      <c r="CS33" s="653"/>
      <c r="CT33" s="653"/>
      <c r="CU33" s="653"/>
      <c r="CV33" s="653"/>
      <c r="CW33" s="653"/>
      <c r="CX33" s="653"/>
      <c r="CY33" s="654"/>
      <c r="CZ33" s="628">
        <v>52</v>
      </c>
      <c r="DA33" s="655"/>
      <c r="DB33" s="655"/>
      <c r="DC33" s="658"/>
      <c r="DD33" s="632">
        <v>3288257</v>
      </c>
      <c r="DE33" s="653"/>
      <c r="DF33" s="653"/>
      <c r="DG33" s="653"/>
      <c r="DH33" s="653"/>
      <c r="DI33" s="653"/>
      <c r="DJ33" s="653"/>
      <c r="DK33" s="654"/>
      <c r="DL33" s="632">
        <v>1802725</v>
      </c>
      <c r="DM33" s="653"/>
      <c r="DN33" s="653"/>
      <c r="DO33" s="653"/>
      <c r="DP33" s="653"/>
      <c r="DQ33" s="653"/>
      <c r="DR33" s="653"/>
      <c r="DS33" s="653"/>
      <c r="DT33" s="653"/>
      <c r="DU33" s="653"/>
      <c r="DV33" s="654"/>
      <c r="DW33" s="628">
        <v>31.8</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2378610</v>
      </c>
      <c r="S34" s="624"/>
      <c r="T34" s="624"/>
      <c r="U34" s="624"/>
      <c r="V34" s="624"/>
      <c r="W34" s="624"/>
      <c r="X34" s="624"/>
      <c r="Y34" s="625"/>
      <c r="Z34" s="626">
        <v>16.899999999999999</v>
      </c>
      <c r="AA34" s="626"/>
      <c r="AB34" s="626"/>
      <c r="AC34" s="626"/>
      <c r="AD34" s="627" t="s">
        <v>232</v>
      </c>
      <c r="AE34" s="627"/>
      <c r="AF34" s="627"/>
      <c r="AG34" s="627"/>
      <c r="AH34" s="627"/>
      <c r="AI34" s="627"/>
      <c r="AJ34" s="627"/>
      <c r="AK34" s="627"/>
      <c r="AL34" s="628" t="s">
        <v>131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326</v>
      </c>
      <c r="CE34" s="621"/>
      <c r="CF34" s="621"/>
      <c r="CG34" s="621"/>
      <c r="CH34" s="621"/>
      <c r="CI34" s="621"/>
      <c r="CJ34" s="621"/>
      <c r="CK34" s="621"/>
      <c r="CL34" s="621"/>
      <c r="CM34" s="621"/>
      <c r="CN34" s="621"/>
      <c r="CO34" s="621"/>
      <c r="CP34" s="621"/>
      <c r="CQ34" s="622"/>
      <c r="CR34" s="623">
        <v>2704116</v>
      </c>
      <c r="CS34" s="624"/>
      <c r="CT34" s="624"/>
      <c r="CU34" s="624"/>
      <c r="CV34" s="624"/>
      <c r="CW34" s="624"/>
      <c r="CX34" s="624"/>
      <c r="CY34" s="625"/>
      <c r="CZ34" s="628">
        <v>20.399999999999999</v>
      </c>
      <c r="DA34" s="655"/>
      <c r="DB34" s="655"/>
      <c r="DC34" s="658"/>
      <c r="DD34" s="632">
        <v>682796</v>
      </c>
      <c r="DE34" s="624"/>
      <c r="DF34" s="624"/>
      <c r="DG34" s="624"/>
      <c r="DH34" s="624"/>
      <c r="DI34" s="624"/>
      <c r="DJ34" s="624"/>
      <c r="DK34" s="625"/>
      <c r="DL34" s="632">
        <v>568743</v>
      </c>
      <c r="DM34" s="624"/>
      <c r="DN34" s="624"/>
      <c r="DO34" s="624"/>
      <c r="DP34" s="624"/>
      <c r="DQ34" s="624"/>
      <c r="DR34" s="624"/>
      <c r="DS34" s="624"/>
      <c r="DT34" s="624"/>
      <c r="DU34" s="624"/>
      <c r="DV34" s="625"/>
      <c r="DW34" s="628">
        <v>10</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1253121</v>
      </c>
      <c r="S35" s="624"/>
      <c r="T35" s="624"/>
      <c r="U35" s="624"/>
      <c r="V35" s="624"/>
      <c r="W35" s="624"/>
      <c r="X35" s="624"/>
      <c r="Y35" s="625"/>
      <c r="Z35" s="626">
        <v>8.9</v>
      </c>
      <c r="AA35" s="626"/>
      <c r="AB35" s="626"/>
      <c r="AC35" s="626"/>
      <c r="AD35" s="627" t="s">
        <v>232</v>
      </c>
      <c r="AE35" s="627"/>
      <c r="AF35" s="627"/>
      <c r="AG35" s="627"/>
      <c r="AH35" s="627"/>
      <c r="AI35" s="627"/>
      <c r="AJ35" s="627"/>
      <c r="AK35" s="627"/>
      <c r="AL35" s="628" t="s">
        <v>131</v>
      </c>
      <c r="AM35" s="629"/>
      <c r="AN35" s="629"/>
      <c r="AO35" s="630"/>
      <c r="AP35" s="218"/>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45098</v>
      </c>
      <c r="CS35" s="653"/>
      <c r="CT35" s="653"/>
      <c r="CU35" s="653"/>
      <c r="CV35" s="653"/>
      <c r="CW35" s="653"/>
      <c r="CX35" s="653"/>
      <c r="CY35" s="654"/>
      <c r="CZ35" s="628">
        <v>0.3</v>
      </c>
      <c r="DA35" s="655"/>
      <c r="DB35" s="655"/>
      <c r="DC35" s="658"/>
      <c r="DD35" s="632">
        <v>14892</v>
      </c>
      <c r="DE35" s="653"/>
      <c r="DF35" s="653"/>
      <c r="DG35" s="653"/>
      <c r="DH35" s="653"/>
      <c r="DI35" s="653"/>
      <c r="DJ35" s="653"/>
      <c r="DK35" s="654"/>
      <c r="DL35" s="632">
        <v>9705</v>
      </c>
      <c r="DM35" s="653"/>
      <c r="DN35" s="653"/>
      <c r="DO35" s="653"/>
      <c r="DP35" s="653"/>
      <c r="DQ35" s="653"/>
      <c r="DR35" s="653"/>
      <c r="DS35" s="653"/>
      <c r="DT35" s="653"/>
      <c r="DU35" s="653"/>
      <c r="DV35" s="654"/>
      <c r="DW35" s="628">
        <v>0.2</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901627</v>
      </c>
      <c r="S36" s="624"/>
      <c r="T36" s="624"/>
      <c r="U36" s="624"/>
      <c r="V36" s="624"/>
      <c r="W36" s="624"/>
      <c r="X36" s="624"/>
      <c r="Y36" s="625"/>
      <c r="Z36" s="626">
        <v>6.4</v>
      </c>
      <c r="AA36" s="626"/>
      <c r="AB36" s="626"/>
      <c r="AC36" s="626"/>
      <c r="AD36" s="627" t="s">
        <v>232</v>
      </c>
      <c r="AE36" s="627"/>
      <c r="AF36" s="627"/>
      <c r="AG36" s="627"/>
      <c r="AH36" s="627"/>
      <c r="AI36" s="627"/>
      <c r="AJ36" s="627"/>
      <c r="AK36" s="627"/>
      <c r="AL36" s="628" t="s">
        <v>232</v>
      </c>
      <c r="AM36" s="629"/>
      <c r="AN36" s="629"/>
      <c r="AO36" s="630"/>
      <c r="AP36" s="218"/>
      <c r="AQ36" s="685" t="s">
        <v>332</v>
      </c>
      <c r="AR36" s="686"/>
      <c r="AS36" s="686"/>
      <c r="AT36" s="686"/>
      <c r="AU36" s="686"/>
      <c r="AV36" s="686"/>
      <c r="AW36" s="686"/>
      <c r="AX36" s="686"/>
      <c r="AY36" s="687"/>
      <c r="AZ36" s="612">
        <v>1147174</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t="s">
        <v>232</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1240765</v>
      </c>
      <c r="CS36" s="624"/>
      <c r="CT36" s="624"/>
      <c r="CU36" s="624"/>
      <c r="CV36" s="624"/>
      <c r="CW36" s="624"/>
      <c r="CX36" s="624"/>
      <c r="CY36" s="625"/>
      <c r="CZ36" s="628">
        <v>9.3000000000000007</v>
      </c>
      <c r="DA36" s="655"/>
      <c r="DB36" s="655"/>
      <c r="DC36" s="658"/>
      <c r="DD36" s="632">
        <v>1039354</v>
      </c>
      <c r="DE36" s="624"/>
      <c r="DF36" s="624"/>
      <c r="DG36" s="624"/>
      <c r="DH36" s="624"/>
      <c r="DI36" s="624"/>
      <c r="DJ36" s="624"/>
      <c r="DK36" s="625"/>
      <c r="DL36" s="632">
        <v>573391</v>
      </c>
      <c r="DM36" s="624"/>
      <c r="DN36" s="624"/>
      <c r="DO36" s="624"/>
      <c r="DP36" s="624"/>
      <c r="DQ36" s="624"/>
      <c r="DR36" s="624"/>
      <c r="DS36" s="624"/>
      <c r="DT36" s="624"/>
      <c r="DU36" s="624"/>
      <c r="DV36" s="625"/>
      <c r="DW36" s="628">
        <v>10.1</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68476</v>
      </c>
      <c r="S37" s="624"/>
      <c r="T37" s="624"/>
      <c r="U37" s="624"/>
      <c r="V37" s="624"/>
      <c r="W37" s="624"/>
      <c r="X37" s="624"/>
      <c r="Y37" s="625"/>
      <c r="Z37" s="626">
        <v>0.5</v>
      </c>
      <c r="AA37" s="626"/>
      <c r="AB37" s="626"/>
      <c r="AC37" s="626"/>
      <c r="AD37" s="627">
        <v>1689</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227020</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t="s">
        <v>232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494041</v>
      </c>
      <c r="CS37" s="653"/>
      <c r="CT37" s="653"/>
      <c r="CU37" s="653"/>
      <c r="CV37" s="653"/>
      <c r="CW37" s="653"/>
      <c r="CX37" s="653"/>
      <c r="CY37" s="654"/>
      <c r="CZ37" s="628">
        <v>3.7</v>
      </c>
      <c r="DA37" s="655"/>
      <c r="DB37" s="655"/>
      <c r="DC37" s="658"/>
      <c r="DD37" s="632">
        <v>492895</v>
      </c>
      <c r="DE37" s="653"/>
      <c r="DF37" s="653"/>
      <c r="DG37" s="653"/>
      <c r="DH37" s="653"/>
      <c r="DI37" s="653"/>
      <c r="DJ37" s="653"/>
      <c r="DK37" s="654"/>
      <c r="DL37" s="632">
        <v>465230</v>
      </c>
      <c r="DM37" s="653"/>
      <c r="DN37" s="653"/>
      <c r="DO37" s="653"/>
      <c r="DP37" s="653"/>
      <c r="DQ37" s="653"/>
      <c r="DR37" s="653"/>
      <c r="DS37" s="653"/>
      <c r="DT37" s="653"/>
      <c r="DU37" s="653"/>
      <c r="DV37" s="654"/>
      <c r="DW37" s="628">
        <v>8.1999999999999993</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309504</v>
      </c>
      <c r="S38" s="624"/>
      <c r="T38" s="624"/>
      <c r="U38" s="624"/>
      <c r="V38" s="624"/>
      <c r="W38" s="624"/>
      <c r="X38" s="624"/>
      <c r="Y38" s="625"/>
      <c r="Z38" s="626">
        <v>2.2000000000000002</v>
      </c>
      <c r="AA38" s="626"/>
      <c r="AB38" s="626"/>
      <c r="AC38" s="626"/>
      <c r="AD38" s="627" t="s">
        <v>131</v>
      </c>
      <c r="AE38" s="627"/>
      <c r="AF38" s="627"/>
      <c r="AG38" s="627"/>
      <c r="AH38" s="627"/>
      <c r="AI38" s="627"/>
      <c r="AJ38" s="627"/>
      <c r="AK38" s="627"/>
      <c r="AL38" s="628" t="s">
        <v>131</v>
      </c>
      <c r="AM38" s="629"/>
      <c r="AN38" s="629"/>
      <c r="AO38" s="630"/>
      <c r="AQ38" s="689" t="s">
        <v>340</v>
      </c>
      <c r="AR38" s="690"/>
      <c r="AS38" s="690"/>
      <c r="AT38" s="690"/>
      <c r="AU38" s="690"/>
      <c r="AV38" s="690"/>
      <c r="AW38" s="690"/>
      <c r="AX38" s="690"/>
      <c r="AY38" s="691"/>
      <c r="AZ38" s="623">
        <v>49938</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2448</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1097236</v>
      </c>
      <c r="CS38" s="624"/>
      <c r="CT38" s="624"/>
      <c r="CU38" s="624"/>
      <c r="CV38" s="624"/>
      <c r="CW38" s="624"/>
      <c r="CX38" s="624"/>
      <c r="CY38" s="625"/>
      <c r="CZ38" s="628">
        <v>8.3000000000000007</v>
      </c>
      <c r="DA38" s="655"/>
      <c r="DB38" s="655"/>
      <c r="DC38" s="658"/>
      <c r="DD38" s="632">
        <v>660052</v>
      </c>
      <c r="DE38" s="624"/>
      <c r="DF38" s="624"/>
      <c r="DG38" s="624"/>
      <c r="DH38" s="624"/>
      <c r="DI38" s="624"/>
      <c r="DJ38" s="624"/>
      <c r="DK38" s="625"/>
      <c r="DL38" s="632">
        <v>650886</v>
      </c>
      <c r="DM38" s="624"/>
      <c r="DN38" s="624"/>
      <c r="DO38" s="624"/>
      <c r="DP38" s="624"/>
      <c r="DQ38" s="624"/>
      <c r="DR38" s="624"/>
      <c r="DS38" s="624"/>
      <c r="DT38" s="624"/>
      <c r="DU38" s="624"/>
      <c r="DV38" s="625"/>
      <c r="DW38" s="628">
        <v>11.5</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232</v>
      </c>
      <c r="AA39" s="626"/>
      <c r="AB39" s="626"/>
      <c r="AC39" s="626"/>
      <c r="AD39" s="627" t="s">
        <v>131</v>
      </c>
      <c r="AE39" s="627"/>
      <c r="AF39" s="627"/>
      <c r="AG39" s="627"/>
      <c r="AH39" s="627"/>
      <c r="AI39" s="627"/>
      <c r="AJ39" s="627"/>
      <c r="AK39" s="627"/>
      <c r="AL39" s="628" t="s">
        <v>131</v>
      </c>
      <c r="AM39" s="629"/>
      <c r="AN39" s="629"/>
      <c r="AO39" s="630"/>
      <c r="AQ39" s="689" t="s">
        <v>344</v>
      </c>
      <c r="AR39" s="690"/>
      <c r="AS39" s="690"/>
      <c r="AT39" s="690"/>
      <c r="AU39" s="690"/>
      <c r="AV39" s="690"/>
      <c r="AW39" s="690"/>
      <c r="AX39" s="690"/>
      <c r="AY39" s="691"/>
      <c r="AZ39" s="623">
        <v>9603</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3898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1814358</v>
      </c>
      <c r="CS39" s="653"/>
      <c r="CT39" s="653"/>
      <c r="CU39" s="653"/>
      <c r="CV39" s="653"/>
      <c r="CW39" s="653"/>
      <c r="CX39" s="653"/>
      <c r="CY39" s="654"/>
      <c r="CZ39" s="628">
        <v>13.7</v>
      </c>
      <c r="DA39" s="655"/>
      <c r="DB39" s="655"/>
      <c r="DC39" s="658"/>
      <c r="DD39" s="632">
        <v>891163</v>
      </c>
      <c r="DE39" s="653"/>
      <c r="DF39" s="653"/>
      <c r="DG39" s="653"/>
      <c r="DH39" s="653"/>
      <c r="DI39" s="653"/>
      <c r="DJ39" s="653"/>
      <c r="DK39" s="654"/>
      <c r="DL39" s="632" t="s">
        <v>232</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66504</v>
      </c>
      <c r="S40" s="624"/>
      <c r="T40" s="624"/>
      <c r="U40" s="624"/>
      <c r="V40" s="624"/>
      <c r="W40" s="624"/>
      <c r="X40" s="624"/>
      <c r="Y40" s="625"/>
      <c r="Z40" s="626">
        <v>0.5</v>
      </c>
      <c r="AA40" s="626"/>
      <c r="AB40" s="626"/>
      <c r="AC40" s="626"/>
      <c r="AD40" s="627" t="s">
        <v>232</v>
      </c>
      <c r="AE40" s="627"/>
      <c r="AF40" s="627"/>
      <c r="AG40" s="627"/>
      <c r="AH40" s="627"/>
      <c r="AI40" s="627"/>
      <c r="AJ40" s="627"/>
      <c r="AK40" s="627"/>
      <c r="AL40" s="628" t="s">
        <v>131</v>
      </c>
      <c r="AM40" s="629"/>
      <c r="AN40" s="629"/>
      <c r="AO40" s="630"/>
      <c r="AQ40" s="689" t="s">
        <v>348</v>
      </c>
      <c r="AR40" s="690"/>
      <c r="AS40" s="690"/>
      <c r="AT40" s="690"/>
      <c r="AU40" s="690"/>
      <c r="AV40" s="690"/>
      <c r="AW40" s="690"/>
      <c r="AX40" s="690"/>
      <c r="AY40" s="691"/>
      <c r="AZ40" s="623" t="s">
        <v>131</v>
      </c>
      <c r="BA40" s="624"/>
      <c r="BB40" s="624"/>
      <c r="BC40" s="624"/>
      <c r="BD40" s="653"/>
      <c r="BE40" s="653"/>
      <c r="BF40" s="669"/>
      <c r="BG40" s="673" t="s">
        <v>349</v>
      </c>
      <c r="BH40" s="674"/>
      <c r="BI40" s="674"/>
      <c r="BJ40" s="674"/>
      <c r="BK40" s="674"/>
      <c r="BL40" s="219"/>
      <c r="BM40" s="621" t="s">
        <v>350</v>
      </c>
      <c r="BN40" s="621"/>
      <c r="BO40" s="621"/>
      <c r="BP40" s="621"/>
      <c r="BQ40" s="621"/>
      <c r="BR40" s="621"/>
      <c r="BS40" s="621"/>
      <c r="BT40" s="621"/>
      <c r="BU40" s="622"/>
      <c r="BV40" s="623">
        <v>86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232</v>
      </c>
      <c r="CS40" s="624"/>
      <c r="CT40" s="624"/>
      <c r="CU40" s="624"/>
      <c r="CV40" s="624"/>
      <c r="CW40" s="624"/>
      <c r="CX40" s="624"/>
      <c r="CY40" s="625"/>
      <c r="CZ40" s="628" t="s">
        <v>232</v>
      </c>
      <c r="DA40" s="655"/>
      <c r="DB40" s="655"/>
      <c r="DC40" s="658"/>
      <c r="DD40" s="632" t="s">
        <v>232</v>
      </c>
      <c r="DE40" s="624"/>
      <c r="DF40" s="624"/>
      <c r="DG40" s="624"/>
      <c r="DH40" s="624"/>
      <c r="DI40" s="624"/>
      <c r="DJ40" s="624"/>
      <c r="DK40" s="625"/>
      <c r="DL40" s="632" t="s">
        <v>232</v>
      </c>
      <c r="DM40" s="624"/>
      <c r="DN40" s="624"/>
      <c r="DO40" s="624"/>
      <c r="DP40" s="624"/>
      <c r="DQ40" s="624"/>
      <c r="DR40" s="624"/>
      <c r="DS40" s="624"/>
      <c r="DT40" s="624"/>
      <c r="DU40" s="624"/>
      <c r="DV40" s="625"/>
      <c r="DW40" s="628" t="s">
        <v>232</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14071351</v>
      </c>
      <c r="S41" s="699"/>
      <c r="T41" s="699"/>
      <c r="U41" s="699"/>
      <c r="V41" s="699"/>
      <c r="W41" s="699"/>
      <c r="X41" s="699"/>
      <c r="Y41" s="700"/>
      <c r="Z41" s="701">
        <v>100</v>
      </c>
      <c r="AA41" s="701"/>
      <c r="AB41" s="701"/>
      <c r="AC41" s="701"/>
      <c r="AD41" s="702">
        <v>5599246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191417</v>
      </c>
      <c r="BA41" s="624"/>
      <c r="BB41" s="624"/>
      <c r="BC41" s="624"/>
      <c r="BD41" s="653"/>
      <c r="BE41" s="653"/>
      <c r="BF41" s="669"/>
      <c r="BG41" s="673"/>
      <c r="BH41" s="674"/>
      <c r="BI41" s="674"/>
      <c r="BJ41" s="674"/>
      <c r="BK41" s="674"/>
      <c r="BL41" s="219"/>
      <c r="BM41" s="621" t="s">
        <v>354</v>
      </c>
      <c r="BN41" s="621"/>
      <c r="BO41" s="621"/>
      <c r="BP41" s="621"/>
      <c r="BQ41" s="621"/>
      <c r="BR41" s="621"/>
      <c r="BS41" s="621"/>
      <c r="BT41" s="621"/>
      <c r="BU41" s="622"/>
      <c r="BV41" s="623" t="s">
        <v>232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232</v>
      </c>
      <c r="CS41" s="653"/>
      <c r="CT41" s="653"/>
      <c r="CU41" s="653"/>
      <c r="CV41" s="653"/>
      <c r="CW41" s="653"/>
      <c r="CX41" s="653"/>
      <c r="CY41" s="654"/>
      <c r="CZ41" s="628" t="s">
        <v>131</v>
      </c>
      <c r="DA41" s="655"/>
      <c r="DB41" s="655"/>
      <c r="DC41" s="658"/>
      <c r="DD41" s="632" t="s">
        <v>232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669196</v>
      </c>
      <c r="BA42" s="699"/>
      <c r="BB42" s="699"/>
      <c r="BC42" s="699"/>
      <c r="BD42" s="682"/>
      <c r="BE42" s="682"/>
      <c r="BF42" s="684"/>
      <c r="BG42" s="675"/>
      <c r="BH42" s="676"/>
      <c r="BI42" s="676"/>
      <c r="BJ42" s="676"/>
      <c r="BK42" s="676"/>
      <c r="BL42" s="220"/>
      <c r="BM42" s="645" t="s">
        <v>357</v>
      </c>
      <c r="BN42" s="645"/>
      <c r="BO42" s="645"/>
      <c r="BP42" s="645"/>
      <c r="BQ42" s="645"/>
      <c r="BR42" s="645"/>
      <c r="BS42" s="645"/>
      <c r="BT42" s="645"/>
      <c r="BU42" s="646"/>
      <c r="BV42" s="698">
        <v>445</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1438766</v>
      </c>
      <c r="CS42" s="653"/>
      <c r="CT42" s="653"/>
      <c r="CU42" s="653"/>
      <c r="CV42" s="653"/>
      <c r="CW42" s="653"/>
      <c r="CX42" s="653"/>
      <c r="CY42" s="654"/>
      <c r="CZ42" s="628">
        <v>10.8</v>
      </c>
      <c r="DA42" s="655"/>
      <c r="DB42" s="655"/>
      <c r="DC42" s="658"/>
      <c r="DD42" s="632">
        <v>257822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359</v>
      </c>
      <c r="CD43" s="620" t="s">
        <v>360</v>
      </c>
      <c r="CE43" s="621"/>
      <c r="CF43" s="621"/>
      <c r="CG43" s="621"/>
      <c r="CH43" s="621"/>
      <c r="CI43" s="621"/>
      <c r="CJ43" s="621"/>
      <c r="CK43" s="621"/>
      <c r="CL43" s="621"/>
      <c r="CM43" s="621"/>
      <c r="CN43" s="621"/>
      <c r="CO43" s="621"/>
      <c r="CP43" s="621"/>
      <c r="CQ43" s="622"/>
      <c r="CR43" s="623">
        <v>87691</v>
      </c>
      <c r="CS43" s="653"/>
      <c r="CT43" s="653"/>
      <c r="CU43" s="653"/>
      <c r="CV43" s="653"/>
      <c r="CW43" s="653"/>
      <c r="CX43" s="653"/>
      <c r="CY43" s="654"/>
      <c r="CZ43" s="628">
        <v>0.7</v>
      </c>
      <c r="DA43" s="655"/>
      <c r="DB43" s="655"/>
      <c r="DC43" s="658"/>
      <c r="DD43" s="632">
        <v>78994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1037533</v>
      </c>
      <c r="CS44" s="624"/>
      <c r="CT44" s="624"/>
      <c r="CU44" s="624"/>
      <c r="CV44" s="624"/>
      <c r="CW44" s="624"/>
      <c r="CX44" s="624"/>
      <c r="CY44" s="625"/>
      <c r="CZ44" s="628">
        <v>7.8</v>
      </c>
      <c r="DA44" s="629"/>
      <c r="DB44" s="629"/>
      <c r="DC44" s="635"/>
      <c r="DD44" s="632">
        <v>184640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475323</v>
      </c>
      <c r="CS45" s="653"/>
      <c r="CT45" s="653"/>
      <c r="CU45" s="653"/>
      <c r="CV45" s="653"/>
      <c r="CW45" s="653"/>
      <c r="CX45" s="653"/>
      <c r="CY45" s="654"/>
      <c r="CZ45" s="628">
        <v>3.6</v>
      </c>
      <c r="DA45" s="655"/>
      <c r="DB45" s="655"/>
      <c r="DC45" s="658"/>
      <c r="DD45" s="632">
        <v>24717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365</v>
      </c>
      <c r="CG46" s="621"/>
      <c r="CH46" s="621"/>
      <c r="CI46" s="621"/>
      <c r="CJ46" s="621"/>
      <c r="CK46" s="621"/>
      <c r="CL46" s="621"/>
      <c r="CM46" s="621"/>
      <c r="CN46" s="621"/>
      <c r="CO46" s="621"/>
      <c r="CP46" s="621"/>
      <c r="CQ46" s="622"/>
      <c r="CR46" s="623">
        <v>524841</v>
      </c>
      <c r="CS46" s="624"/>
      <c r="CT46" s="624"/>
      <c r="CU46" s="624"/>
      <c r="CV46" s="624"/>
      <c r="CW46" s="624"/>
      <c r="CX46" s="624"/>
      <c r="CY46" s="625"/>
      <c r="CZ46" s="628">
        <v>4</v>
      </c>
      <c r="DA46" s="629"/>
      <c r="DB46" s="629"/>
      <c r="DC46" s="635"/>
      <c r="DD46" s="632">
        <v>145729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366</v>
      </c>
      <c r="CG47" s="621"/>
      <c r="CH47" s="621"/>
      <c r="CI47" s="621"/>
      <c r="CJ47" s="621"/>
      <c r="CK47" s="621"/>
      <c r="CL47" s="621"/>
      <c r="CM47" s="621"/>
      <c r="CN47" s="621"/>
      <c r="CO47" s="621"/>
      <c r="CP47" s="621"/>
      <c r="CQ47" s="622"/>
      <c r="CR47" s="623">
        <v>401233</v>
      </c>
      <c r="CS47" s="653"/>
      <c r="CT47" s="653"/>
      <c r="CU47" s="653"/>
      <c r="CV47" s="653"/>
      <c r="CW47" s="653"/>
      <c r="CX47" s="653"/>
      <c r="CY47" s="654"/>
      <c r="CZ47" s="628">
        <v>3</v>
      </c>
      <c r="DA47" s="655"/>
      <c r="DB47" s="655"/>
      <c r="DC47" s="658"/>
      <c r="DD47" s="632">
        <v>73182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367</v>
      </c>
      <c r="CG48" s="621"/>
      <c r="CH48" s="621"/>
      <c r="CI48" s="621"/>
      <c r="CJ48" s="621"/>
      <c r="CK48" s="621"/>
      <c r="CL48" s="621"/>
      <c r="CM48" s="621"/>
      <c r="CN48" s="621"/>
      <c r="CO48" s="621"/>
      <c r="CP48" s="621"/>
      <c r="CQ48" s="622"/>
      <c r="CR48" s="623" t="s">
        <v>232</v>
      </c>
      <c r="CS48" s="624"/>
      <c r="CT48" s="624"/>
      <c r="CU48" s="624"/>
      <c r="CV48" s="624"/>
      <c r="CW48" s="624"/>
      <c r="CX48" s="624"/>
      <c r="CY48" s="625"/>
      <c r="CZ48" s="628" t="s">
        <v>232</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368</v>
      </c>
      <c r="CE49" s="645"/>
      <c r="CF49" s="645"/>
      <c r="CG49" s="645"/>
      <c r="CH49" s="645"/>
      <c r="CI49" s="645"/>
      <c r="CJ49" s="645"/>
      <c r="CK49" s="645"/>
      <c r="CL49" s="645"/>
      <c r="CM49" s="645"/>
      <c r="CN49" s="645"/>
      <c r="CO49" s="645"/>
      <c r="CP49" s="645"/>
      <c r="CQ49" s="646"/>
      <c r="CR49" s="698">
        <v>13284490</v>
      </c>
      <c r="CS49" s="682"/>
      <c r="CT49" s="682"/>
      <c r="CU49" s="682"/>
      <c r="CV49" s="682"/>
      <c r="CW49" s="682"/>
      <c r="CX49" s="682"/>
      <c r="CY49" s="711"/>
      <c r="CZ49" s="703">
        <v>100</v>
      </c>
      <c r="DA49" s="712"/>
      <c r="DB49" s="712"/>
      <c r="DC49" s="713"/>
      <c r="DD49" s="714">
        <v>6737448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vljtRwvYqAUUnSY2FXLUBNNY7NByWoMSDeSx0T6vOCNk4pGrH6ehWWSF3rnkNqiEnOSrhl4cra0439wKcq1yQ==" saltValue="TySptoBtUBgaT4z4ZTCY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370</v>
      </c>
      <c r="DK2" s="723"/>
      <c r="DL2" s="723"/>
      <c r="DM2" s="723"/>
      <c r="DN2" s="723"/>
      <c r="DO2" s="724"/>
      <c r="DP2" s="224"/>
      <c r="DQ2" s="722" t="s">
        <v>371</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28"/>
      <c r="BA5" s="228"/>
      <c r="BB5" s="228"/>
      <c r="BC5" s="228"/>
      <c r="BD5" s="228"/>
      <c r="BE5" s="229"/>
      <c r="BF5" s="229"/>
      <c r="BG5" s="229"/>
      <c r="BH5" s="229"/>
      <c r="BI5" s="229"/>
      <c r="BJ5" s="229"/>
      <c r="BK5" s="229"/>
      <c r="BL5" s="229"/>
      <c r="BM5" s="229"/>
      <c r="BN5" s="229"/>
      <c r="BO5" s="229"/>
      <c r="BP5" s="229"/>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391</v>
      </c>
      <c r="C7" s="750"/>
      <c r="D7" s="750"/>
      <c r="E7" s="750"/>
      <c r="F7" s="750"/>
      <c r="G7" s="750"/>
      <c r="H7" s="750"/>
      <c r="I7" s="750"/>
      <c r="J7" s="750"/>
      <c r="K7" s="750"/>
      <c r="L7" s="750"/>
      <c r="M7" s="750"/>
      <c r="N7" s="750"/>
      <c r="O7" s="750"/>
      <c r="P7" s="751"/>
      <c r="Q7" s="752">
        <v>13971</v>
      </c>
      <c r="R7" s="753"/>
      <c r="S7" s="753"/>
      <c r="T7" s="753"/>
      <c r="U7" s="753"/>
      <c r="V7" s="753">
        <v>13219</v>
      </c>
      <c r="W7" s="753"/>
      <c r="X7" s="753"/>
      <c r="Y7" s="753"/>
      <c r="Z7" s="753"/>
      <c r="AA7" s="753">
        <v>752</v>
      </c>
      <c r="AB7" s="753"/>
      <c r="AC7" s="753"/>
      <c r="AD7" s="753"/>
      <c r="AE7" s="754"/>
      <c r="AF7" s="755">
        <v>633</v>
      </c>
      <c r="AG7" s="756"/>
      <c r="AH7" s="756"/>
      <c r="AI7" s="756"/>
      <c r="AJ7" s="757"/>
      <c r="AK7" s="758">
        <v>1236</v>
      </c>
      <c r="AL7" s="759"/>
      <c r="AM7" s="759"/>
      <c r="AN7" s="759"/>
      <c r="AO7" s="759"/>
      <c r="AP7" s="759">
        <v>14510</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0"/>
    </row>
    <row r="8" spans="1:131" s="231" customFormat="1" ht="26.25" customHeight="1" x14ac:dyDescent="0.15">
      <c r="A8" s="234">
        <v>2</v>
      </c>
      <c r="B8" s="780" t="s">
        <v>392</v>
      </c>
      <c r="C8" s="781"/>
      <c r="D8" s="781"/>
      <c r="E8" s="781"/>
      <c r="F8" s="781"/>
      <c r="G8" s="781"/>
      <c r="H8" s="781"/>
      <c r="I8" s="781"/>
      <c r="J8" s="781"/>
      <c r="K8" s="781"/>
      <c r="L8" s="781"/>
      <c r="M8" s="781"/>
      <c r="N8" s="781"/>
      <c r="O8" s="781"/>
      <c r="P8" s="782"/>
      <c r="Q8" s="783">
        <v>275</v>
      </c>
      <c r="R8" s="784"/>
      <c r="S8" s="784"/>
      <c r="T8" s="784"/>
      <c r="U8" s="784"/>
      <c r="V8" s="784">
        <v>240</v>
      </c>
      <c r="W8" s="784"/>
      <c r="X8" s="784"/>
      <c r="Y8" s="784"/>
      <c r="Z8" s="784"/>
      <c r="AA8" s="784">
        <v>35</v>
      </c>
      <c r="AB8" s="784"/>
      <c r="AC8" s="784"/>
      <c r="AD8" s="784"/>
      <c r="AE8" s="785"/>
      <c r="AF8" s="786">
        <v>35</v>
      </c>
      <c r="AG8" s="787"/>
      <c r="AH8" s="787"/>
      <c r="AI8" s="787"/>
      <c r="AJ8" s="788"/>
      <c r="AK8" s="769" t="s">
        <v>595</v>
      </c>
      <c r="AL8" s="770"/>
      <c r="AM8" s="770"/>
      <c r="AN8" s="770"/>
      <c r="AO8" s="770"/>
      <c r="AP8" s="770" t="s">
        <v>595</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667</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407</v>
      </c>
      <c r="C28" s="750"/>
      <c r="D28" s="750"/>
      <c r="E28" s="750"/>
      <c r="F28" s="750"/>
      <c r="G28" s="750"/>
      <c r="H28" s="750"/>
      <c r="I28" s="750"/>
      <c r="J28" s="750"/>
      <c r="K28" s="750"/>
      <c r="L28" s="750"/>
      <c r="M28" s="750"/>
      <c r="N28" s="750"/>
      <c r="O28" s="750"/>
      <c r="P28" s="751"/>
      <c r="Q28" s="822">
        <v>2499</v>
      </c>
      <c r="R28" s="823"/>
      <c r="S28" s="823"/>
      <c r="T28" s="823"/>
      <c r="U28" s="823"/>
      <c r="V28" s="823">
        <v>2347</v>
      </c>
      <c r="W28" s="823"/>
      <c r="X28" s="823"/>
      <c r="Y28" s="823"/>
      <c r="Z28" s="823"/>
      <c r="AA28" s="823">
        <v>152</v>
      </c>
      <c r="AB28" s="823"/>
      <c r="AC28" s="823"/>
      <c r="AD28" s="823"/>
      <c r="AE28" s="824"/>
      <c r="AF28" s="825">
        <v>152</v>
      </c>
      <c r="AG28" s="823"/>
      <c r="AH28" s="823"/>
      <c r="AI28" s="823"/>
      <c r="AJ28" s="826"/>
      <c r="AK28" s="827">
        <v>191</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408</v>
      </c>
      <c r="C29" s="781"/>
      <c r="D29" s="781"/>
      <c r="E29" s="781"/>
      <c r="F29" s="781"/>
      <c r="G29" s="781"/>
      <c r="H29" s="781"/>
      <c r="I29" s="781"/>
      <c r="J29" s="781"/>
      <c r="K29" s="781"/>
      <c r="L29" s="781"/>
      <c r="M29" s="781"/>
      <c r="N29" s="781"/>
      <c r="O29" s="781"/>
      <c r="P29" s="782"/>
      <c r="Q29" s="783">
        <v>2114</v>
      </c>
      <c r="R29" s="784"/>
      <c r="S29" s="784"/>
      <c r="T29" s="784"/>
      <c r="U29" s="784"/>
      <c r="V29" s="784">
        <v>1996</v>
      </c>
      <c r="W29" s="784"/>
      <c r="X29" s="784"/>
      <c r="Y29" s="784"/>
      <c r="Z29" s="784"/>
      <c r="AA29" s="784">
        <v>118</v>
      </c>
      <c r="AB29" s="784"/>
      <c r="AC29" s="784"/>
      <c r="AD29" s="784"/>
      <c r="AE29" s="785"/>
      <c r="AF29" s="786">
        <v>118</v>
      </c>
      <c r="AG29" s="787"/>
      <c r="AH29" s="787"/>
      <c r="AI29" s="787"/>
      <c r="AJ29" s="788"/>
      <c r="AK29" s="834">
        <v>328</v>
      </c>
      <c r="AL29" s="830"/>
      <c r="AM29" s="830"/>
      <c r="AN29" s="830"/>
      <c r="AO29" s="830"/>
      <c r="AP29" s="835" t="s">
        <v>595</v>
      </c>
      <c r="AQ29" s="836"/>
      <c r="AR29" s="836"/>
      <c r="AS29" s="836"/>
      <c r="AT29" s="834"/>
      <c r="AU29" s="830" t="s">
        <v>595</v>
      </c>
      <c r="AV29" s="830"/>
      <c r="AW29" s="830"/>
      <c r="AX29" s="830"/>
      <c r="AY29" s="830"/>
      <c r="AZ29" s="831" t="s">
        <v>595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409</v>
      </c>
      <c r="C30" s="781"/>
      <c r="D30" s="781"/>
      <c r="E30" s="781"/>
      <c r="F30" s="781"/>
      <c r="G30" s="781"/>
      <c r="H30" s="781"/>
      <c r="I30" s="781"/>
      <c r="J30" s="781"/>
      <c r="K30" s="781"/>
      <c r="L30" s="781"/>
      <c r="M30" s="781"/>
      <c r="N30" s="781"/>
      <c r="O30" s="781"/>
      <c r="P30" s="782"/>
      <c r="Q30" s="783">
        <v>281</v>
      </c>
      <c r="R30" s="784"/>
      <c r="S30" s="784"/>
      <c r="T30" s="784"/>
      <c r="U30" s="784"/>
      <c r="V30" s="784">
        <v>263</v>
      </c>
      <c r="W30" s="784"/>
      <c r="X30" s="784"/>
      <c r="Y30" s="784"/>
      <c r="Z30" s="784"/>
      <c r="AA30" s="784">
        <v>18</v>
      </c>
      <c r="AB30" s="784"/>
      <c r="AC30" s="784"/>
      <c r="AD30" s="784"/>
      <c r="AE30" s="785"/>
      <c r="AF30" s="786">
        <v>18</v>
      </c>
      <c r="AG30" s="787"/>
      <c r="AH30" s="787"/>
      <c r="AI30" s="787"/>
      <c r="AJ30" s="788"/>
      <c r="AK30" s="834">
        <v>83</v>
      </c>
      <c r="AL30" s="830"/>
      <c r="AM30" s="830"/>
      <c r="AN30" s="830"/>
      <c r="AO30" s="830"/>
      <c r="AP30" s="830" t="s">
        <v>595</v>
      </c>
      <c r="AQ30" s="830"/>
      <c r="AR30" s="830"/>
      <c r="AS30" s="830"/>
      <c r="AT30" s="830"/>
      <c r="AU30" s="830" t="s">
        <v>595</v>
      </c>
      <c r="AV30" s="830"/>
      <c r="AW30" s="830"/>
      <c r="AX30" s="830"/>
      <c r="AY30" s="830"/>
      <c r="AZ30" s="831" t="s">
        <v>595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410</v>
      </c>
      <c r="C31" s="781"/>
      <c r="D31" s="781"/>
      <c r="E31" s="781"/>
      <c r="F31" s="781"/>
      <c r="G31" s="781"/>
      <c r="H31" s="781"/>
      <c r="I31" s="781"/>
      <c r="J31" s="781"/>
      <c r="K31" s="781"/>
      <c r="L31" s="781"/>
      <c r="M31" s="781"/>
      <c r="N31" s="781"/>
      <c r="O31" s="781"/>
      <c r="P31" s="782"/>
      <c r="Q31" s="783">
        <v>302</v>
      </c>
      <c r="R31" s="784"/>
      <c r="S31" s="784"/>
      <c r="T31" s="784"/>
      <c r="U31" s="784"/>
      <c r="V31" s="784">
        <v>288</v>
      </c>
      <c r="W31" s="784"/>
      <c r="X31" s="784"/>
      <c r="Y31" s="784"/>
      <c r="Z31" s="784"/>
      <c r="AA31" s="784">
        <v>14</v>
      </c>
      <c r="AB31" s="784"/>
      <c r="AC31" s="784"/>
      <c r="AD31" s="784"/>
      <c r="AE31" s="785"/>
      <c r="AF31" s="786">
        <v>197</v>
      </c>
      <c r="AG31" s="787"/>
      <c r="AH31" s="787"/>
      <c r="AI31" s="787"/>
      <c r="AJ31" s="788"/>
      <c r="AK31" s="834" t="s">
        <v>596</v>
      </c>
      <c r="AL31" s="830"/>
      <c r="AM31" s="830"/>
      <c r="AN31" s="830"/>
      <c r="AO31" s="830"/>
      <c r="AP31" s="830">
        <v>1433</v>
      </c>
      <c r="AQ31" s="830"/>
      <c r="AR31" s="830"/>
      <c r="AS31" s="830"/>
      <c r="AT31" s="830"/>
      <c r="AU31" s="830" t="s">
        <v>595</v>
      </c>
      <c r="AV31" s="830"/>
      <c r="AW31" s="830"/>
      <c r="AX31" s="830"/>
      <c r="AY31" s="830"/>
      <c r="AZ31" s="831" t="s">
        <v>595</v>
      </c>
      <c r="BA31" s="831"/>
      <c r="BB31" s="831"/>
      <c r="BC31" s="831"/>
      <c r="BD31" s="831"/>
      <c r="BE31" s="832" t="s">
        <v>411</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412</v>
      </c>
      <c r="C32" s="781"/>
      <c r="D32" s="781"/>
      <c r="E32" s="781"/>
      <c r="F32" s="781"/>
      <c r="G32" s="781"/>
      <c r="H32" s="781"/>
      <c r="I32" s="781"/>
      <c r="J32" s="781"/>
      <c r="K32" s="781"/>
      <c r="L32" s="781"/>
      <c r="M32" s="781"/>
      <c r="N32" s="781"/>
      <c r="O32" s="781"/>
      <c r="P32" s="782"/>
      <c r="Q32" s="783">
        <v>529</v>
      </c>
      <c r="R32" s="784"/>
      <c r="S32" s="784"/>
      <c r="T32" s="784"/>
      <c r="U32" s="784"/>
      <c r="V32" s="784">
        <v>516</v>
      </c>
      <c r="W32" s="784"/>
      <c r="X32" s="784"/>
      <c r="Y32" s="784"/>
      <c r="Z32" s="784"/>
      <c r="AA32" s="784">
        <v>13</v>
      </c>
      <c r="AB32" s="784"/>
      <c r="AC32" s="784"/>
      <c r="AD32" s="784"/>
      <c r="AE32" s="785"/>
      <c r="AF32" s="786">
        <v>9</v>
      </c>
      <c r="AG32" s="787"/>
      <c r="AH32" s="787"/>
      <c r="AI32" s="787"/>
      <c r="AJ32" s="788"/>
      <c r="AK32" s="834">
        <v>227</v>
      </c>
      <c r="AL32" s="830"/>
      <c r="AM32" s="830"/>
      <c r="AN32" s="830"/>
      <c r="AO32" s="830"/>
      <c r="AP32" s="830">
        <v>2201</v>
      </c>
      <c r="AQ32" s="830"/>
      <c r="AR32" s="830"/>
      <c r="AS32" s="830"/>
      <c r="AT32" s="830"/>
      <c r="AU32" s="830">
        <v>1994</v>
      </c>
      <c r="AV32" s="830"/>
      <c r="AW32" s="830"/>
      <c r="AX32" s="830"/>
      <c r="AY32" s="830"/>
      <c r="AZ32" s="831" t="s">
        <v>595</v>
      </c>
      <c r="BA32" s="831"/>
      <c r="BB32" s="831"/>
      <c r="BC32" s="831"/>
      <c r="BD32" s="831"/>
      <c r="BE32" s="832" t="s">
        <v>413</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414</v>
      </c>
      <c r="C33" s="781"/>
      <c r="D33" s="781"/>
      <c r="E33" s="781"/>
      <c r="F33" s="781"/>
      <c r="G33" s="781"/>
      <c r="H33" s="781"/>
      <c r="I33" s="781"/>
      <c r="J33" s="781"/>
      <c r="K33" s="781"/>
      <c r="L33" s="781"/>
      <c r="M33" s="781"/>
      <c r="N33" s="781"/>
      <c r="O33" s="781"/>
      <c r="P33" s="782"/>
      <c r="Q33" s="783">
        <v>36</v>
      </c>
      <c r="R33" s="784"/>
      <c r="S33" s="784"/>
      <c r="T33" s="784"/>
      <c r="U33" s="784"/>
      <c r="V33" s="784">
        <v>35</v>
      </c>
      <c r="W33" s="784"/>
      <c r="X33" s="784"/>
      <c r="Y33" s="784"/>
      <c r="Z33" s="784"/>
      <c r="AA33" s="784">
        <v>1</v>
      </c>
      <c r="AB33" s="784"/>
      <c r="AC33" s="784"/>
      <c r="AD33" s="784"/>
      <c r="AE33" s="785"/>
      <c r="AF33" s="786">
        <v>1</v>
      </c>
      <c r="AG33" s="787"/>
      <c r="AH33" s="787"/>
      <c r="AI33" s="787"/>
      <c r="AJ33" s="788"/>
      <c r="AK33" s="834">
        <v>10</v>
      </c>
      <c r="AL33" s="830"/>
      <c r="AM33" s="830"/>
      <c r="AN33" s="830"/>
      <c r="AO33" s="830"/>
      <c r="AP33" s="830">
        <v>13</v>
      </c>
      <c r="AQ33" s="830"/>
      <c r="AR33" s="830"/>
      <c r="AS33" s="830"/>
      <c r="AT33" s="830"/>
      <c r="AU33" s="830">
        <v>5</v>
      </c>
      <c r="AV33" s="830"/>
      <c r="AW33" s="830"/>
      <c r="AX33" s="830"/>
      <c r="AY33" s="830"/>
      <c r="AZ33" s="831" t="s">
        <v>595</v>
      </c>
      <c r="BA33" s="831"/>
      <c r="BB33" s="831"/>
      <c r="BC33" s="831"/>
      <c r="BD33" s="831"/>
      <c r="BE33" s="832" t="s">
        <v>415</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2"/>
      <c r="BF62" s="832"/>
      <c r="BG62" s="832"/>
      <c r="BH62" s="832"/>
      <c r="BI62" s="833"/>
      <c r="BJ62" s="849" t="s">
        <v>416</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394</v>
      </c>
      <c r="B63" s="789" t="s">
        <v>417</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494</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131</v>
      </c>
      <c r="BK63" s="854"/>
      <c r="BL63" s="854"/>
      <c r="BM63" s="854"/>
      <c r="BN63" s="855"/>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6" t="s">
        <v>423</v>
      </c>
      <c r="AG66" s="815"/>
      <c r="AH66" s="815"/>
      <c r="AI66" s="815"/>
      <c r="AJ66" s="857"/>
      <c r="AK66" s="733" t="s">
        <v>424</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37"/>
      <c r="BF66" s="237"/>
      <c r="BG66" s="237"/>
      <c r="BH66" s="237"/>
      <c r="BI66" s="237"/>
      <c r="BJ66" s="237"/>
      <c r="BK66" s="237"/>
      <c r="BL66" s="237"/>
      <c r="BM66" s="237"/>
      <c r="BN66" s="237"/>
      <c r="BO66" s="237"/>
      <c r="BP66" s="237"/>
      <c r="BQ66" s="234">
        <v>60</v>
      </c>
      <c r="BR66" s="239"/>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26"/>
    </row>
    <row r="68" spans="1:131" ht="26.25" customHeight="1" thickTop="1" x14ac:dyDescent="0.15">
      <c r="A68" s="232">
        <v>1</v>
      </c>
      <c r="B68" s="871" t="s">
        <v>602</v>
      </c>
      <c r="C68" s="872"/>
      <c r="D68" s="872"/>
      <c r="E68" s="872"/>
      <c r="F68" s="872"/>
      <c r="G68" s="872"/>
      <c r="H68" s="872"/>
      <c r="I68" s="872"/>
      <c r="J68" s="872"/>
      <c r="K68" s="872"/>
      <c r="L68" s="872"/>
      <c r="M68" s="872"/>
      <c r="N68" s="872"/>
      <c r="O68" s="872"/>
      <c r="P68" s="873"/>
      <c r="Q68" s="874">
        <v>7036</v>
      </c>
      <c r="R68" s="868"/>
      <c r="S68" s="868"/>
      <c r="T68" s="868"/>
      <c r="U68" s="868"/>
      <c r="V68" s="868">
        <v>6106</v>
      </c>
      <c r="W68" s="868"/>
      <c r="X68" s="868"/>
      <c r="Y68" s="868"/>
      <c r="Z68" s="868"/>
      <c r="AA68" s="868">
        <v>930</v>
      </c>
      <c r="AB68" s="868"/>
      <c r="AC68" s="868"/>
      <c r="AD68" s="868"/>
      <c r="AE68" s="868"/>
      <c r="AF68" s="868">
        <v>930</v>
      </c>
      <c r="AG68" s="868"/>
      <c r="AH68" s="868"/>
      <c r="AI68" s="868"/>
      <c r="AJ68" s="868"/>
      <c r="AK68" s="868">
        <v>11</v>
      </c>
      <c r="AL68" s="868"/>
      <c r="AM68" s="868"/>
      <c r="AN68" s="868"/>
      <c r="AO68" s="868"/>
      <c r="AP68" s="868">
        <v>0</v>
      </c>
      <c r="AQ68" s="868"/>
      <c r="AR68" s="868"/>
      <c r="AS68" s="868"/>
      <c r="AT68" s="868"/>
      <c r="AU68" s="868" t="s">
        <v>595</v>
      </c>
      <c r="AV68" s="868"/>
      <c r="AW68" s="868"/>
      <c r="AX68" s="868"/>
      <c r="AY68" s="868"/>
      <c r="AZ68" s="869"/>
      <c r="BA68" s="869"/>
      <c r="BB68" s="869"/>
      <c r="BC68" s="869"/>
      <c r="BD68" s="870"/>
      <c r="BE68" s="237"/>
      <c r="BF68" s="237"/>
      <c r="BG68" s="237"/>
      <c r="BH68" s="237"/>
      <c r="BI68" s="237"/>
      <c r="BJ68" s="237"/>
      <c r="BK68" s="237"/>
      <c r="BL68" s="237"/>
      <c r="BM68" s="237"/>
      <c r="BN68" s="237"/>
      <c r="BO68" s="237"/>
      <c r="BP68" s="237"/>
      <c r="BQ68" s="234">
        <v>62</v>
      </c>
      <c r="BR68" s="239"/>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26"/>
    </row>
    <row r="69" spans="1:131" ht="26.25" customHeight="1" x14ac:dyDescent="0.15">
      <c r="A69" s="234">
        <v>2</v>
      </c>
      <c r="B69" s="875" t="s">
        <v>603</v>
      </c>
      <c r="C69" s="876"/>
      <c r="D69" s="876"/>
      <c r="E69" s="876"/>
      <c r="F69" s="876"/>
      <c r="G69" s="876"/>
      <c r="H69" s="876"/>
      <c r="I69" s="876"/>
      <c r="J69" s="876"/>
      <c r="K69" s="876"/>
      <c r="L69" s="876"/>
      <c r="M69" s="876"/>
      <c r="N69" s="876"/>
      <c r="O69" s="876"/>
      <c r="P69" s="877"/>
      <c r="Q69" s="878">
        <v>192</v>
      </c>
      <c r="R69" s="830"/>
      <c r="S69" s="830"/>
      <c r="T69" s="830"/>
      <c r="U69" s="830"/>
      <c r="V69" s="830">
        <v>174</v>
      </c>
      <c r="W69" s="830"/>
      <c r="X69" s="830"/>
      <c r="Y69" s="830"/>
      <c r="Z69" s="830"/>
      <c r="AA69" s="830">
        <v>18</v>
      </c>
      <c r="AB69" s="830"/>
      <c r="AC69" s="830"/>
      <c r="AD69" s="830"/>
      <c r="AE69" s="830"/>
      <c r="AF69" s="830">
        <v>18</v>
      </c>
      <c r="AG69" s="830"/>
      <c r="AH69" s="830"/>
      <c r="AI69" s="830"/>
      <c r="AJ69" s="830"/>
      <c r="AK69" s="830">
        <v>15</v>
      </c>
      <c r="AL69" s="830"/>
      <c r="AM69" s="830"/>
      <c r="AN69" s="830"/>
      <c r="AO69" s="830"/>
      <c r="AP69" s="830" t="s">
        <v>595</v>
      </c>
      <c r="AQ69" s="830"/>
      <c r="AR69" s="830"/>
      <c r="AS69" s="830"/>
      <c r="AT69" s="830"/>
      <c r="AU69" s="830" t="s">
        <v>595</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26"/>
    </row>
    <row r="70" spans="1:131" ht="26.25" customHeight="1" x14ac:dyDescent="0.15">
      <c r="A70" s="234">
        <v>3</v>
      </c>
      <c r="B70" s="875" t="s">
        <v>604</v>
      </c>
      <c r="C70" s="876"/>
      <c r="D70" s="876"/>
      <c r="E70" s="876"/>
      <c r="F70" s="876"/>
      <c r="G70" s="876"/>
      <c r="H70" s="876"/>
      <c r="I70" s="876"/>
      <c r="J70" s="876"/>
      <c r="K70" s="876"/>
      <c r="L70" s="876"/>
      <c r="M70" s="876"/>
      <c r="N70" s="876"/>
      <c r="O70" s="876"/>
      <c r="P70" s="877"/>
      <c r="Q70" s="878">
        <v>317</v>
      </c>
      <c r="R70" s="830"/>
      <c r="S70" s="830"/>
      <c r="T70" s="830"/>
      <c r="U70" s="830"/>
      <c r="V70" s="830">
        <v>271</v>
      </c>
      <c r="W70" s="830"/>
      <c r="X70" s="830"/>
      <c r="Y70" s="830"/>
      <c r="Z70" s="830"/>
      <c r="AA70" s="830">
        <v>46</v>
      </c>
      <c r="AB70" s="830"/>
      <c r="AC70" s="830"/>
      <c r="AD70" s="830"/>
      <c r="AE70" s="830"/>
      <c r="AF70" s="830">
        <v>46</v>
      </c>
      <c r="AG70" s="830"/>
      <c r="AH70" s="830"/>
      <c r="AI70" s="830"/>
      <c r="AJ70" s="830"/>
      <c r="AK70" s="830">
        <v>30</v>
      </c>
      <c r="AL70" s="830"/>
      <c r="AM70" s="830"/>
      <c r="AN70" s="830"/>
      <c r="AO70" s="830"/>
      <c r="AP70" s="830">
        <v>36</v>
      </c>
      <c r="AQ70" s="830"/>
      <c r="AR70" s="830"/>
      <c r="AS70" s="830"/>
      <c r="AT70" s="830"/>
      <c r="AU70" s="830" t="s">
        <v>595</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26"/>
    </row>
    <row r="71" spans="1:131" ht="26.25" customHeight="1" x14ac:dyDescent="0.15">
      <c r="A71" s="234">
        <v>4</v>
      </c>
      <c r="B71" s="875" t="s">
        <v>605</v>
      </c>
      <c r="C71" s="876"/>
      <c r="D71" s="876"/>
      <c r="E71" s="876"/>
      <c r="F71" s="876"/>
      <c r="G71" s="876"/>
      <c r="H71" s="876"/>
      <c r="I71" s="876"/>
      <c r="J71" s="876"/>
      <c r="K71" s="876"/>
      <c r="L71" s="876"/>
      <c r="M71" s="876"/>
      <c r="N71" s="876"/>
      <c r="O71" s="876"/>
      <c r="P71" s="877"/>
      <c r="Q71" s="878">
        <v>978</v>
      </c>
      <c r="R71" s="830"/>
      <c r="S71" s="830"/>
      <c r="T71" s="830"/>
      <c r="U71" s="830"/>
      <c r="V71" s="830">
        <v>961</v>
      </c>
      <c r="W71" s="830"/>
      <c r="X71" s="830"/>
      <c r="Y71" s="830"/>
      <c r="Z71" s="830"/>
      <c r="AA71" s="830">
        <v>16</v>
      </c>
      <c r="AB71" s="830"/>
      <c r="AC71" s="830"/>
      <c r="AD71" s="830"/>
      <c r="AE71" s="830"/>
      <c r="AF71" s="830">
        <v>16</v>
      </c>
      <c r="AG71" s="830"/>
      <c r="AH71" s="830"/>
      <c r="AI71" s="830"/>
      <c r="AJ71" s="830"/>
      <c r="AK71" s="830">
        <v>9</v>
      </c>
      <c r="AL71" s="830"/>
      <c r="AM71" s="830"/>
      <c r="AN71" s="830"/>
      <c r="AO71" s="830"/>
      <c r="AP71" s="830">
        <v>852</v>
      </c>
      <c r="AQ71" s="830"/>
      <c r="AR71" s="830"/>
      <c r="AS71" s="830"/>
      <c r="AT71" s="830"/>
      <c r="AU71" s="830" t="s">
        <v>595</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26"/>
    </row>
    <row r="72" spans="1:131" ht="26.25" customHeight="1" x14ac:dyDescent="0.15">
      <c r="A72" s="234">
        <v>5</v>
      </c>
      <c r="B72" s="875" t="s">
        <v>606</v>
      </c>
      <c r="C72" s="876"/>
      <c r="D72" s="876"/>
      <c r="E72" s="876"/>
      <c r="F72" s="876"/>
      <c r="G72" s="876"/>
      <c r="H72" s="876"/>
      <c r="I72" s="876"/>
      <c r="J72" s="876"/>
      <c r="K72" s="876"/>
      <c r="L72" s="876"/>
      <c r="M72" s="876"/>
      <c r="N72" s="876"/>
      <c r="O72" s="876"/>
      <c r="P72" s="877"/>
      <c r="Q72" s="878">
        <v>118</v>
      </c>
      <c r="R72" s="830"/>
      <c r="S72" s="830"/>
      <c r="T72" s="830"/>
      <c r="U72" s="830"/>
      <c r="V72" s="830">
        <v>99</v>
      </c>
      <c r="W72" s="830"/>
      <c r="X72" s="830"/>
      <c r="Y72" s="830"/>
      <c r="Z72" s="830"/>
      <c r="AA72" s="830">
        <v>19</v>
      </c>
      <c r="AB72" s="830"/>
      <c r="AC72" s="830"/>
      <c r="AD72" s="830"/>
      <c r="AE72" s="830"/>
      <c r="AF72" s="830">
        <v>14</v>
      </c>
      <c r="AG72" s="830"/>
      <c r="AH72" s="830"/>
      <c r="AI72" s="830"/>
      <c r="AJ72" s="830"/>
      <c r="AK72" s="830">
        <v>3</v>
      </c>
      <c r="AL72" s="830"/>
      <c r="AM72" s="830"/>
      <c r="AN72" s="830"/>
      <c r="AO72" s="830"/>
      <c r="AP72" s="830">
        <v>188</v>
      </c>
      <c r="AQ72" s="830"/>
      <c r="AR72" s="830"/>
      <c r="AS72" s="830"/>
      <c r="AT72" s="830"/>
      <c r="AU72" s="830" t="s">
        <v>595</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26"/>
    </row>
    <row r="73" spans="1:131" ht="26.25" customHeight="1" x14ac:dyDescent="0.15">
      <c r="A73" s="234">
        <v>6</v>
      </c>
      <c r="B73" s="875" t="s">
        <v>607</v>
      </c>
      <c r="C73" s="876"/>
      <c r="D73" s="876"/>
      <c r="E73" s="876"/>
      <c r="F73" s="876"/>
      <c r="G73" s="876"/>
      <c r="H73" s="876"/>
      <c r="I73" s="876"/>
      <c r="J73" s="876"/>
      <c r="K73" s="876"/>
      <c r="L73" s="876"/>
      <c r="M73" s="876"/>
      <c r="N73" s="876"/>
      <c r="O73" s="876"/>
      <c r="P73" s="877"/>
      <c r="Q73" s="878">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595</v>
      </c>
      <c r="AL73" s="830"/>
      <c r="AM73" s="830"/>
      <c r="AN73" s="830"/>
      <c r="AO73" s="830"/>
      <c r="AP73" s="830" t="s">
        <v>595</v>
      </c>
      <c r="AQ73" s="830"/>
      <c r="AR73" s="830"/>
      <c r="AS73" s="830"/>
      <c r="AT73" s="830"/>
      <c r="AU73" s="830" t="s">
        <v>595</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26"/>
    </row>
    <row r="74" spans="1:131" ht="26.25" customHeight="1" x14ac:dyDescent="0.15">
      <c r="A74" s="234">
        <v>7</v>
      </c>
      <c r="B74" s="875" t="s">
        <v>608</v>
      </c>
      <c r="C74" s="876"/>
      <c r="D74" s="876"/>
      <c r="E74" s="876"/>
      <c r="F74" s="876"/>
      <c r="G74" s="876"/>
      <c r="H74" s="876"/>
      <c r="I74" s="876"/>
      <c r="J74" s="876"/>
      <c r="K74" s="876"/>
      <c r="L74" s="876"/>
      <c r="M74" s="876"/>
      <c r="N74" s="876"/>
      <c r="O74" s="876"/>
      <c r="P74" s="877"/>
      <c r="Q74" s="878">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595</v>
      </c>
      <c r="AL74" s="830"/>
      <c r="AM74" s="830"/>
      <c r="AN74" s="830"/>
      <c r="AO74" s="830"/>
      <c r="AP74" s="830" t="s">
        <v>595</v>
      </c>
      <c r="AQ74" s="830"/>
      <c r="AR74" s="830"/>
      <c r="AS74" s="830"/>
      <c r="AT74" s="830"/>
      <c r="AU74" s="830" t="s">
        <v>595</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26"/>
    </row>
    <row r="75" spans="1:131" ht="26.25" customHeight="1" x14ac:dyDescent="0.15">
      <c r="A75" s="234">
        <v>8</v>
      </c>
      <c r="B75" s="875"/>
      <c r="C75" s="876"/>
      <c r="D75" s="876"/>
      <c r="E75" s="876"/>
      <c r="F75" s="876"/>
      <c r="G75" s="876"/>
      <c r="H75" s="876"/>
      <c r="I75" s="876"/>
      <c r="J75" s="876"/>
      <c r="K75" s="876"/>
      <c r="L75" s="876"/>
      <c r="M75" s="876"/>
      <c r="N75" s="876"/>
      <c r="O75" s="876"/>
      <c r="P75" s="877"/>
      <c r="Q75" s="879"/>
      <c r="R75" s="836"/>
      <c r="S75" s="836"/>
      <c r="T75" s="836"/>
      <c r="U75" s="834"/>
      <c r="V75" s="835"/>
      <c r="W75" s="836"/>
      <c r="X75" s="836"/>
      <c r="Y75" s="836"/>
      <c r="Z75" s="834"/>
      <c r="AA75" s="835"/>
      <c r="AB75" s="836"/>
      <c r="AC75" s="836"/>
      <c r="AD75" s="836"/>
      <c r="AE75" s="834"/>
      <c r="AF75" s="835"/>
      <c r="AG75" s="836"/>
      <c r="AH75" s="836"/>
      <c r="AI75" s="836"/>
      <c r="AJ75" s="834"/>
      <c r="AK75" s="835"/>
      <c r="AL75" s="836"/>
      <c r="AM75" s="836"/>
      <c r="AN75" s="836"/>
      <c r="AO75" s="834"/>
      <c r="AP75" s="835"/>
      <c r="AQ75" s="836"/>
      <c r="AR75" s="836"/>
      <c r="AS75" s="836"/>
      <c r="AT75" s="834"/>
      <c r="AU75" s="835"/>
      <c r="AV75" s="836"/>
      <c r="AW75" s="836"/>
      <c r="AX75" s="836"/>
      <c r="AY75" s="834"/>
      <c r="AZ75" s="832"/>
      <c r="BA75" s="832"/>
      <c r="BB75" s="832"/>
      <c r="BC75" s="832"/>
      <c r="BD75" s="833"/>
      <c r="BE75" s="237"/>
      <c r="BF75" s="237"/>
      <c r="BG75" s="237"/>
      <c r="BH75" s="237"/>
      <c r="BI75" s="237"/>
      <c r="BJ75" s="237"/>
      <c r="BK75" s="237"/>
      <c r="BL75" s="237"/>
      <c r="BM75" s="237"/>
      <c r="BN75" s="237"/>
      <c r="BO75" s="237"/>
      <c r="BP75" s="237"/>
      <c r="BQ75" s="234">
        <v>69</v>
      </c>
      <c r="BR75" s="239"/>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26"/>
    </row>
    <row r="76" spans="1:131" ht="26.25" customHeight="1" x14ac:dyDescent="0.15">
      <c r="A76" s="234">
        <v>9</v>
      </c>
      <c r="B76" s="875"/>
      <c r="C76" s="876"/>
      <c r="D76" s="876"/>
      <c r="E76" s="876"/>
      <c r="F76" s="876"/>
      <c r="G76" s="876"/>
      <c r="H76" s="876"/>
      <c r="I76" s="876"/>
      <c r="J76" s="876"/>
      <c r="K76" s="876"/>
      <c r="L76" s="876"/>
      <c r="M76" s="876"/>
      <c r="N76" s="876"/>
      <c r="O76" s="876"/>
      <c r="P76" s="877"/>
      <c r="Q76" s="879"/>
      <c r="R76" s="836"/>
      <c r="S76" s="836"/>
      <c r="T76" s="836"/>
      <c r="U76" s="834"/>
      <c r="V76" s="835"/>
      <c r="W76" s="836"/>
      <c r="X76" s="836"/>
      <c r="Y76" s="836"/>
      <c r="Z76" s="834"/>
      <c r="AA76" s="835"/>
      <c r="AB76" s="836"/>
      <c r="AC76" s="836"/>
      <c r="AD76" s="836"/>
      <c r="AE76" s="834"/>
      <c r="AF76" s="835"/>
      <c r="AG76" s="836"/>
      <c r="AH76" s="836"/>
      <c r="AI76" s="836"/>
      <c r="AJ76" s="834"/>
      <c r="AK76" s="835"/>
      <c r="AL76" s="836"/>
      <c r="AM76" s="836"/>
      <c r="AN76" s="836"/>
      <c r="AO76" s="834"/>
      <c r="AP76" s="835"/>
      <c r="AQ76" s="836"/>
      <c r="AR76" s="836"/>
      <c r="AS76" s="836"/>
      <c r="AT76" s="834"/>
      <c r="AU76" s="835"/>
      <c r="AV76" s="836"/>
      <c r="AW76" s="836"/>
      <c r="AX76" s="836"/>
      <c r="AY76" s="834"/>
      <c r="AZ76" s="832"/>
      <c r="BA76" s="832"/>
      <c r="BB76" s="832"/>
      <c r="BC76" s="832"/>
      <c r="BD76" s="833"/>
      <c r="BE76" s="237"/>
      <c r="BF76" s="237"/>
      <c r="BG76" s="237"/>
      <c r="BH76" s="237"/>
      <c r="BI76" s="237"/>
      <c r="BJ76" s="237"/>
      <c r="BK76" s="237"/>
      <c r="BL76" s="237"/>
      <c r="BM76" s="237"/>
      <c r="BN76" s="237"/>
      <c r="BO76" s="237"/>
      <c r="BP76" s="237"/>
      <c r="BQ76" s="234">
        <v>70</v>
      </c>
      <c r="BR76" s="239"/>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26"/>
    </row>
    <row r="77" spans="1:131" ht="26.25" customHeight="1" x14ac:dyDescent="0.15">
      <c r="A77" s="234">
        <v>10</v>
      </c>
      <c r="B77" s="875"/>
      <c r="C77" s="876"/>
      <c r="D77" s="876"/>
      <c r="E77" s="876"/>
      <c r="F77" s="876"/>
      <c r="G77" s="876"/>
      <c r="H77" s="876"/>
      <c r="I77" s="876"/>
      <c r="J77" s="876"/>
      <c r="K77" s="876"/>
      <c r="L77" s="876"/>
      <c r="M77" s="876"/>
      <c r="N77" s="876"/>
      <c r="O77" s="876"/>
      <c r="P77" s="877"/>
      <c r="Q77" s="879"/>
      <c r="R77" s="836"/>
      <c r="S77" s="836"/>
      <c r="T77" s="836"/>
      <c r="U77" s="834"/>
      <c r="V77" s="835"/>
      <c r="W77" s="836"/>
      <c r="X77" s="836"/>
      <c r="Y77" s="836"/>
      <c r="Z77" s="834"/>
      <c r="AA77" s="835"/>
      <c r="AB77" s="836"/>
      <c r="AC77" s="836"/>
      <c r="AD77" s="836"/>
      <c r="AE77" s="834"/>
      <c r="AF77" s="835"/>
      <c r="AG77" s="836"/>
      <c r="AH77" s="836"/>
      <c r="AI77" s="836"/>
      <c r="AJ77" s="834"/>
      <c r="AK77" s="835"/>
      <c r="AL77" s="836"/>
      <c r="AM77" s="836"/>
      <c r="AN77" s="836"/>
      <c r="AO77" s="834"/>
      <c r="AP77" s="835"/>
      <c r="AQ77" s="836"/>
      <c r="AR77" s="836"/>
      <c r="AS77" s="836"/>
      <c r="AT77" s="834"/>
      <c r="AU77" s="835"/>
      <c r="AV77" s="836"/>
      <c r="AW77" s="836"/>
      <c r="AX77" s="836"/>
      <c r="AY77" s="834"/>
      <c r="AZ77" s="832"/>
      <c r="BA77" s="832"/>
      <c r="BB77" s="832"/>
      <c r="BC77" s="832"/>
      <c r="BD77" s="833"/>
      <c r="BE77" s="237"/>
      <c r="BF77" s="237"/>
      <c r="BG77" s="237"/>
      <c r="BH77" s="237"/>
      <c r="BI77" s="237"/>
      <c r="BJ77" s="237"/>
      <c r="BK77" s="237"/>
      <c r="BL77" s="237"/>
      <c r="BM77" s="237"/>
      <c r="BN77" s="237"/>
      <c r="BO77" s="237"/>
      <c r="BP77" s="237"/>
      <c r="BQ77" s="234">
        <v>71</v>
      </c>
      <c r="BR77" s="239"/>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26"/>
    </row>
    <row r="78" spans="1:131" ht="26.25" customHeight="1" x14ac:dyDescent="0.15">
      <c r="A78" s="234">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26"/>
    </row>
    <row r="79" spans="1:131" ht="26.25" customHeight="1" x14ac:dyDescent="0.15">
      <c r="A79" s="234">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26"/>
    </row>
    <row r="80" spans="1:131" ht="26.25" customHeight="1" x14ac:dyDescent="0.15">
      <c r="A80" s="234">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26"/>
    </row>
    <row r="81" spans="1:131" ht="26.25" customHeight="1" x14ac:dyDescent="0.15">
      <c r="A81" s="234">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26"/>
    </row>
    <row r="82" spans="1:131" ht="26.25" customHeight="1" x14ac:dyDescent="0.15">
      <c r="A82" s="234">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26"/>
    </row>
    <row r="83" spans="1:131" ht="26.25" customHeight="1" x14ac:dyDescent="0.15">
      <c r="A83" s="234">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26"/>
    </row>
    <row r="84" spans="1:131" ht="26.25" customHeight="1" x14ac:dyDescent="0.15">
      <c r="A84" s="234">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26"/>
    </row>
    <row r="85" spans="1:131" ht="26.25" customHeight="1" x14ac:dyDescent="0.15">
      <c r="A85" s="234">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26"/>
    </row>
    <row r="86" spans="1:131" ht="26.25" customHeight="1" x14ac:dyDescent="0.15">
      <c r="A86" s="234">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26"/>
    </row>
    <row r="88" spans="1:131" ht="26.25" customHeight="1" thickBot="1" x14ac:dyDescent="0.2">
      <c r="A88" s="236" t="s">
        <v>394</v>
      </c>
      <c r="B88" s="789" t="s">
        <v>427</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37"/>
      <c r="BF88" s="237"/>
      <c r="BG88" s="237"/>
      <c r="BH88" s="237"/>
      <c r="BI88" s="237"/>
      <c r="BJ88" s="237"/>
      <c r="BK88" s="237"/>
      <c r="BL88" s="237"/>
      <c r="BM88" s="237"/>
      <c r="BN88" s="237"/>
      <c r="BO88" s="237"/>
      <c r="BP88" s="237"/>
      <c r="BQ88" s="234">
        <v>82</v>
      </c>
      <c r="BR88" s="239"/>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c r="DM102" s="854"/>
      <c r="DN102" s="854"/>
      <c r="DO102" s="854"/>
      <c r="DP102" s="891"/>
      <c r="DQ102" s="890"/>
      <c r="DR102" s="854"/>
      <c r="DS102" s="854"/>
      <c r="DT102" s="854"/>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26"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1301286</v>
      </c>
      <c r="AB110" s="900"/>
      <c r="AC110" s="900"/>
      <c r="AD110" s="900"/>
      <c r="AE110" s="901"/>
      <c r="AF110" s="902">
        <v>1479555</v>
      </c>
      <c r="AG110" s="900"/>
      <c r="AH110" s="900"/>
      <c r="AI110" s="900"/>
      <c r="AJ110" s="901"/>
      <c r="AK110" s="902">
        <v>1563333</v>
      </c>
      <c r="AL110" s="900"/>
      <c r="AM110" s="900"/>
      <c r="AN110" s="900"/>
      <c r="AO110" s="901"/>
      <c r="AP110" s="903">
        <v>34.9</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16444459</v>
      </c>
      <c r="BR110" s="931"/>
      <c r="BS110" s="931"/>
      <c r="BT110" s="931"/>
      <c r="BU110" s="931"/>
      <c r="BV110" s="931">
        <v>15706870</v>
      </c>
      <c r="BW110" s="931"/>
      <c r="BX110" s="931"/>
      <c r="BY110" s="931"/>
      <c r="BZ110" s="931"/>
      <c r="CA110" s="931">
        <v>14509593</v>
      </c>
      <c r="CB110" s="931"/>
      <c r="CC110" s="931"/>
      <c r="CD110" s="931"/>
      <c r="CE110" s="931"/>
      <c r="CF110" s="944">
        <v>323.60000000000002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445</v>
      </c>
      <c r="DR110" s="931"/>
      <c r="DS110" s="931"/>
      <c r="DT110" s="931"/>
      <c r="DU110" s="931"/>
      <c r="DV110" s="932" t="s">
        <v>445</v>
      </c>
      <c r="DW110" s="932"/>
      <c r="DX110" s="932"/>
      <c r="DY110" s="932"/>
      <c r="DZ110" s="933"/>
    </row>
    <row r="111" spans="1:131" s="226"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131</v>
      </c>
      <c r="AG111" s="938"/>
      <c r="AH111" s="938"/>
      <c r="AI111" s="938"/>
      <c r="AJ111" s="939"/>
      <c r="AK111" s="940" t="s">
        <v>444</v>
      </c>
      <c r="AL111" s="938"/>
      <c r="AM111" s="938"/>
      <c r="AN111" s="938"/>
      <c r="AO111" s="939"/>
      <c r="AP111" s="941" t="s">
        <v>131</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444</v>
      </c>
      <c r="BW111" s="926"/>
      <c r="BX111" s="926"/>
      <c r="BY111" s="926"/>
      <c r="BZ111" s="926"/>
      <c r="CA111" s="926" t="s">
        <v>444</v>
      </c>
      <c r="CB111" s="926"/>
      <c r="CC111" s="926"/>
      <c r="CD111" s="926"/>
      <c r="CE111" s="926"/>
      <c r="CF111" s="920" t="s">
        <v>444</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131</v>
      </c>
      <c r="DM111" s="926"/>
      <c r="DN111" s="926"/>
      <c r="DO111" s="926"/>
      <c r="DP111" s="926"/>
      <c r="DQ111" s="926" t="s">
        <v>131</v>
      </c>
      <c r="DR111" s="926"/>
      <c r="DS111" s="926"/>
      <c r="DT111" s="926"/>
      <c r="DU111" s="926"/>
      <c r="DV111" s="927" t="s">
        <v>444</v>
      </c>
      <c r="DW111" s="927"/>
      <c r="DX111" s="927"/>
      <c r="DY111" s="927"/>
      <c r="DZ111" s="928"/>
    </row>
    <row r="112" spans="1:131" s="226"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131</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2388586</v>
      </c>
      <c r="BR112" s="926"/>
      <c r="BS112" s="926"/>
      <c r="BT112" s="926"/>
      <c r="BU112" s="926"/>
      <c r="BV112" s="926">
        <v>2125754</v>
      </c>
      <c r="BW112" s="926"/>
      <c r="BX112" s="926"/>
      <c r="BY112" s="926"/>
      <c r="BZ112" s="926"/>
      <c r="CA112" s="926">
        <v>1999404</v>
      </c>
      <c r="CB112" s="926"/>
      <c r="CC112" s="926"/>
      <c r="CD112" s="926"/>
      <c r="CE112" s="926"/>
      <c r="CF112" s="920">
        <v>44.6</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444</v>
      </c>
      <c r="DM112" s="926"/>
      <c r="DN112" s="926"/>
      <c r="DO112" s="926"/>
      <c r="DP112" s="926"/>
      <c r="DQ112" s="926" t="s">
        <v>444</v>
      </c>
      <c r="DR112" s="926"/>
      <c r="DS112" s="926"/>
      <c r="DT112" s="926"/>
      <c r="DU112" s="926"/>
      <c r="DV112" s="927" t="s">
        <v>444</v>
      </c>
      <c r="DW112" s="927"/>
      <c r="DX112" s="927"/>
      <c r="DY112" s="927"/>
      <c r="DZ112" s="928"/>
    </row>
    <row r="113" spans="1:130" s="226"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190986</v>
      </c>
      <c r="AB113" s="938"/>
      <c r="AC113" s="938"/>
      <c r="AD113" s="938"/>
      <c r="AE113" s="939"/>
      <c r="AF113" s="940">
        <v>179473</v>
      </c>
      <c r="AG113" s="938"/>
      <c r="AH113" s="938"/>
      <c r="AI113" s="938"/>
      <c r="AJ113" s="939"/>
      <c r="AK113" s="940">
        <v>202741</v>
      </c>
      <c r="AL113" s="938"/>
      <c r="AM113" s="938"/>
      <c r="AN113" s="938"/>
      <c r="AO113" s="939"/>
      <c r="AP113" s="941">
        <v>4.5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675037</v>
      </c>
      <c r="BR113" s="926"/>
      <c r="BS113" s="926"/>
      <c r="BT113" s="926"/>
      <c r="BU113" s="926"/>
      <c r="BV113" s="926">
        <v>692851</v>
      </c>
      <c r="BW113" s="926"/>
      <c r="BX113" s="926"/>
      <c r="BY113" s="926"/>
      <c r="BZ113" s="926"/>
      <c r="CA113" s="926">
        <v>694915</v>
      </c>
      <c r="CB113" s="926"/>
      <c r="CC113" s="926"/>
      <c r="CD113" s="926"/>
      <c r="CE113" s="926"/>
      <c r="CF113" s="920">
        <v>15.5</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444</v>
      </c>
      <c r="DM113" s="959"/>
      <c r="DN113" s="959"/>
      <c r="DO113" s="959"/>
      <c r="DP113" s="960"/>
      <c r="DQ113" s="961" t="s">
        <v>131</v>
      </c>
      <c r="DR113" s="959"/>
      <c r="DS113" s="959"/>
      <c r="DT113" s="959"/>
      <c r="DU113" s="960"/>
      <c r="DV113" s="962" t="s">
        <v>131</v>
      </c>
      <c r="DW113" s="963"/>
      <c r="DX113" s="963"/>
      <c r="DY113" s="963"/>
      <c r="DZ113" s="964"/>
    </row>
    <row r="114" spans="1:130" s="226"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41130</v>
      </c>
      <c r="AB114" s="959"/>
      <c r="AC114" s="959"/>
      <c r="AD114" s="959"/>
      <c r="AE114" s="960"/>
      <c r="AF114" s="961">
        <v>44177</v>
      </c>
      <c r="AG114" s="959"/>
      <c r="AH114" s="959"/>
      <c r="AI114" s="959"/>
      <c r="AJ114" s="960"/>
      <c r="AK114" s="961">
        <v>44792</v>
      </c>
      <c r="AL114" s="959"/>
      <c r="AM114" s="959"/>
      <c r="AN114" s="959"/>
      <c r="AO114" s="960"/>
      <c r="AP114" s="962">
        <v>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1022023</v>
      </c>
      <c r="BR114" s="926"/>
      <c r="BS114" s="926"/>
      <c r="BT114" s="926"/>
      <c r="BU114" s="926"/>
      <c r="BV114" s="926">
        <v>762604</v>
      </c>
      <c r="BW114" s="926"/>
      <c r="BX114" s="926"/>
      <c r="BY114" s="926"/>
      <c r="BZ114" s="926"/>
      <c r="CA114" s="926">
        <v>764609</v>
      </c>
      <c r="CB114" s="926"/>
      <c r="CC114" s="926"/>
      <c r="CD114" s="926"/>
      <c r="CE114" s="926"/>
      <c r="CF114" s="920">
        <v>17.100000000000001</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131</v>
      </c>
      <c r="DM114" s="959"/>
      <c r="DN114" s="959"/>
      <c r="DO114" s="959"/>
      <c r="DP114" s="960"/>
      <c r="DQ114" s="961" t="s">
        <v>444</v>
      </c>
      <c r="DR114" s="959"/>
      <c r="DS114" s="959"/>
      <c r="DT114" s="959"/>
      <c r="DU114" s="960"/>
      <c r="DV114" s="962" t="s">
        <v>131</v>
      </c>
      <c r="DW114" s="963"/>
      <c r="DX114" s="963"/>
      <c r="DY114" s="963"/>
      <c r="DZ114" s="964"/>
    </row>
    <row r="115" spans="1:130" s="226"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444</v>
      </c>
      <c r="AG115" s="938"/>
      <c r="AH115" s="938"/>
      <c r="AI115" s="938"/>
      <c r="AJ115" s="939"/>
      <c r="AK115" s="940" t="s">
        <v>131</v>
      </c>
      <c r="AL115" s="938"/>
      <c r="AM115" s="938"/>
      <c r="AN115" s="938"/>
      <c r="AO115" s="939"/>
      <c r="AP115" s="941" t="s">
        <v>444</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131</v>
      </c>
      <c r="BW115" s="926"/>
      <c r="BX115" s="926"/>
      <c r="BY115" s="926"/>
      <c r="BZ115" s="926"/>
      <c r="CA115" s="926" t="s">
        <v>444</v>
      </c>
      <c r="CB115" s="926"/>
      <c r="CC115" s="926"/>
      <c r="CD115" s="926"/>
      <c r="CE115" s="926"/>
      <c r="CF115" s="920" t="s">
        <v>131</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444</v>
      </c>
      <c r="DR115" s="959"/>
      <c r="DS115" s="959"/>
      <c r="DT115" s="959"/>
      <c r="DU115" s="960"/>
      <c r="DV115" s="962" t="s">
        <v>444</v>
      </c>
      <c r="DW115" s="963"/>
      <c r="DX115" s="963"/>
      <c r="DY115" s="963"/>
      <c r="DZ115" s="964"/>
    </row>
    <row r="116" spans="1:130" s="226"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131</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444</v>
      </c>
      <c r="CB116" s="926"/>
      <c r="CC116" s="926"/>
      <c r="CD116" s="926"/>
      <c r="CE116" s="926"/>
      <c r="CF116" s="920" t="s">
        <v>444</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444</v>
      </c>
      <c r="DR116" s="959"/>
      <c r="DS116" s="959"/>
      <c r="DT116" s="959"/>
      <c r="DU116" s="960"/>
      <c r="DV116" s="962" t="s">
        <v>444</v>
      </c>
      <c r="DW116" s="963"/>
      <c r="DX116" s="963"/>
      <c r="DY116" s="963"/>
      <c r="DZ116" s="964"/>
    </row>
    <row r="117" spans="1:130" s="226"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1533402</v>
      </c>
      <c r="AB117" s="979"/>
      <c r="AC117" s="979"/>
      <c r="AD117" s="979"/>
      <c r="AE117" s="980"/>
      <c r="AF117" s="981">
        <v>1703205</v>
      </c>
      <c r="AG117" s="979"/>
      <c r="AH117" s="979"/>
      <c r="AI117" s="979"/>
      <c r="AJ117" s="980"/>
      <c r="AK117" s="981">
        <v>1810866</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467</v>
      </c>
      <c r="BR117" s="926"/>
      <c r="BS117" s="926"/>
      <c r="BT117" s="926"/>
      <c r="BU117" s="926"/>
      <c r="BV117" s="926" t="s">
        <v>468</v>
      </c>
      <c r="BW117" s="926"/>
      <c r="BX117" s="926"/>
      <c r="BY117" s="926"/>
      <c r="BZ117" s="926"/>
      <c r="CA117" s="926" t="s">
        <v>469</v>
      </c>
      <c r="CB117" s="926"/>
      <c r="CC117" s="926"/>
      <c r="CD117" s="926"/>
      <c r="CE117" s="926"/>
      <c r="CF117" s="920" t="s">
        <v>470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472</v>
      </c>
      <c r="DH117" s="959"/>
      <c r="DI117" s="959"/>
      <c r="DJ117" s="959"/>
      <c r="DK117" s="960"/>
      <c r="DL117" s="961" t="s">
        <v>468</v>
      </c>
      <c r="DM117" s="959"/>
      <c r="DN117" s="959"/>
      <c r="DO117" s="959"/>
      <c r="DP117" s="960"/>
      <c r="DQ117" s="961" t="s">
        <v>468</v>
      </c>
      <c r="DR117" s="959"/>
      <c r="DS117" s="959"/>
      <c r="DT117" s="959"/>
      <c r="DU117" s="960"/>
      <c r="DV117" s="962" t="s">
        <v>469</v>
      </c>
      <c r="DW117" s="963"/>
      <c r="DX117" s="963"/>
      <c r="DY117" s="963"/>
      <c r="DZ117" s="964"/>
    </row>
    <row r="118" spans="1:130" s="226"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474</v>
      </c>
      <c r="BR118" s="1000"/>
      <c r="BS118" s="1000"/>
      <c r="BT118" s="1000"/>
      <c r="BU118" s="1000"/>
      <c r="BV118" s="1000" t="s">
        <v>468</v>
      </c>
      <c r="BW118" s="1000"/>
      <c r="BX118" s="1000"/>
      <c r="BY118" s="1000"/>
      <c r="BZ118" s="1000"/>
      <c r="CA118" s="1000" t="s">
        <v>474</v>
      </c>
      <c r="CB118" s="1000"/>
      <c r="CC118" s="1000"/>
      <c r="CD118" s="1000"/>
      <c r="CE118" s="1000"/>
      <c r="CF118" s="920" t="s">
        <v>467</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468</v>
      </c>
      <c r="DM118" s="959"/>
      <c r="DN118" s="959"/>
      <c r="DO118" s="959"/>
      <c r="DP118" s="960"/>
      <c r="DQ118" s="961" t="s">
        <v>468</v>
      </c>
      <c r="DR118" s="959"/>
      <c r="DS118" s="959"/>
      <c r="DT118" s="959"/>
      <c r="DU118" s="960"/>
      <c r="DV118" s="962" t="s">
        <v>474</v>
      </c>
      <c r="DW118" s="963"/>
      <c r="DX118" s="963"/>
      <c r="DY118" s="963"/>
      <c r="DZ118" s="964"/>
    </row>
    <row r="119" spans="1:130" s="226" customFormat="1" ht="26.25" customHeight="1" x14ac:dyDescent="0.15">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477</v>
      </c>
      <c r="AB119" s="900"/>
      <c r="AC119" s="900"/>
      <c r="AD119" s="900"/>
      <c r="AE119" s="901"/>
      <c r="AF119" s="902" t="s">
        <v>467</v>
      </c>
      <c r="AG119" s="900"/>
      <c r="AH119" s="900"/>
      <c r="AI119" s="900"/>
      <c r="AJ119" s="901"/>
      <c r="AK119" s="902" t="s">
        <v>478</v>
      </c>
      <c r="AL119" s="900"/>
      <c r="AM119" s="900"/>
      <c r="AN119" s="900"/>
      <c r="AO119" s="901"/>
      <c r="AP119" s="903" t="s">
        <v>468</v>
      </c>
      <c r="AQ119" s="904"/>
      <c r="AR119" s="904"/>
      <c r="AS119" s="904"/>
      <c r="AT119" s="905"/>
      <c r="AU119" s="910"/>
      <c r="AV119" s="911"/>
      <c r="AW119" s="911"/>
      <c r="AX119" s="911"/>
      <c r="AY119" s="911"/>
      <c r="AZ119" s="247" t="s">
        <v>191</v>
      </c>
      <c r="BA119" s="247"/>
      <c r="BB119" s="247"/>
      <c r="BC119" s="247"/>
      <c r="BD119" s="247"/>
      <c r="BE119" s="247"/>
      <c r="BF119" s="247"/>
      <c r="BG119" s="247"/>
      <c r="BH119" s="247"/>
      <c r="BI119" s="247"/>
      <c r="BJ119" s="247"/>
      <c r="BK119" s="247"/>
      <c r="BL119" s="247"/>
      <c r="BM119" s="247"/>
      <c r="BN119" s="247"/>
      <c r="BO119" s="977" t="s">
        <v>479</v>
      </c>
      <c r="BP119" s="1005"/>
      <c r="BQ119" s="999">
        <v>20530105</v>
      </c>
      <c r="BR119" s="1000"/>
      <c r="BS119" s="1000"/>
      <c r="BT119" s="1000"/>
      <c r="BU119" s="1000"/>
      <c r="BV119" s="1000">
        <v>19288079</v>
      </c>
      <c r="BW119" s="1000"/>
      <c r="BX119" s="1000"/>
      <c r="BY119" s="1000"/>
      <c r="BZ119" s="1000"/>
      <c r="CA119" s="1000">
        <v>17968521</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478</v>
      </c>
      <c r="DM119" s="986"/>
      <c r="DN119" s="986"/>
      <c r="DO119" s="986"/>
      <c r="DP119" s="987"/>
      <c r="DQ119" s="985" t="s">
        <v>478</v>
      </c>
      <c r="DR119" s="986"/>
      <c r="DS119" s="986"/>
      <c r="DT119" s="986"/>
      <c r="DU119" s="987"/>
      <c r="DV119" s="988" t="s">
        <v>476</v>
      </c>
      <c r="DW119" s="989"/>
      <c r="DX119" s="989"/>
      <c r="DY119" s="989"/>
      <c r="DZ119" s="990"/>
    </row>
    <row r="120" spans="1:130" s="226" customFormat="1" ht="26.25" customHeight="1" x14ac:dyDescent="0.15">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468</v>
      </c>
      <c r="AB120" s="959"/>
      <c r="AC120" s="959"/>
      <c r="AD120" s="959"/>
      <c r="AE120" s="960"/>
      <c r="AF120" s="961" t="s">
        <v>476</v>
      </c>
      <c r="AG120" s="959"/>
      <c r="AH120" s="959"/>
      <c r="AI120" s="959"/>
      <c r="AJ120" s="960"/>
      <c r="AK120" s="961" t="s">
        <v>467</v>
      </c>
      <c r="AL120" s="959"/>
      <c r="AM120" s="959"/>
      <c r="AN120" s="959"/>
      <c r="AO120" s="960"/>
      <c r="AP120" s="962" t="s">
        <v>467</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3316653</v>
      </c>
      <c r="BR120" s="931"/>
      <c r="BS120" s="931"/>
      <c r="BT120" s="931"/>
      <c r="BU120" s="931"/>
      <c r="BV120" s="931">
        <v>4266577</v>
      </c>
      <c r="BW120" s="931"/>
      <c r="BX120" s="931"/>
      <c r="BY120" s="931"/>
      <c r="BZ120" s="931"/>
      <c r="CA120" s="931">
        <v>4922898</v>
      </c>
      <c r="CB120" s="931"/>
      <c r="CC120" s="931"/>
      <c r="CD120" s="931"/>
      <c r="CE120" s="931"/>
      <c r="CF120" s="944">
        <v>109.8</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2383208</v>
      </c>
      <c r="DH120" s="931"/>
      <c r="DI120" s="931"/>
      <c r="DJ120" s="931"/>
      <c r="DK120" s="931"/>
      <c r="DL120" s="931">
        <v>2121089</v>
      </c>
      <c r="DM120" s="931"/>
      <c r="DN120" s="931"/>
      <c r="DO120" s="931"/>
      <c r="DP120" s="931"/>
      <c r="DQ120" s="931">
        <v>1994297</v>
      </c>
      <c r="DR120" s="931"/>
      <c r="DS120" s="931"/>
      <c r="DT120" s="931"/>
      <c r="DU120" s="931"/>
      <c r="DV120" s="932">
        <v>44.5</v>
      </c>
      <c r="DW120" s="932"/>
      <c r="DX120" s="932"/>
      <c r="DY120" s="932"/>
      <c r="DZ120" s="933"/>
    </row>
    <row r="121" spans="1:130" s="226" customFormat="1" ht="26.25" customHeight="1" x14ac:dyDescent="0.15">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477</v>
      </c>
      <c r="AB121" s="959"/>
      <c r="AC121" s="959"/>
      <c r="AD121" s="959"/>
      <c r="AE121" s="960"/>
      <c r="AF121" s="961" t="s">
        <v>474</v>
      </c>
      <c r="AG121" s="959"/>
      <c r="AH121" s="959"/>
      <c r="AI121" s="959"/>
      <c r="AJ121" s="960"/>
      <c r="AK121" s="961" t="s">
        <v>469</v>
      </c>
      <c r="AL121" s="959"/>
      <c r="AM121" s="959"/>
      <c r="AN121" s="959"/>
      <c r="AO121" s="960"/>
      <c r="AP121" s="962" t="s">
        <v>467</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817431</v>
      </c>
      <c r="BR121" s="926"/>
      <c r="BS121" s="926"/>
      <c r="BT121" s="926"/>
      <c r="BU121" s="926"/>
      <c r="BV121" s="926">
        <v>814088</v>
      </c>
      <c r="BW121" s="926"/>
      <c r="BX121" s="926"/>
      <c r="BY121" s="926"/>
      <c r="BZ121" s="926"/>
      <c r="CA121" s="926">
        <v>767527</v>
      </c>
      <c r="CB121" s="926"/>
      <c r="CC121" s="926"/>
      <c r="CD121" s="926"/>
      <c r="CE121" s="926"/>
      <c r="CF121" s="920">
        <v>17.100000000000001</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5378</v>
      </c>
      <c r="DH121" s="926"/>
      <c r="DI121" s="926"/>
      <c r="DJ121" s="926"/>
      <c r="DK121" s="926"/>
      <c r="DL121" s="926">
        <v>4665</v>
      </c>
      <c r="DM121" s="926"/>
      <c r="DN121" s="926"/>
      <c r="DO121" s="926"/>
      <c r="DP121" s="926"/>
      <c r="DQ121" s="926">
        <v>5107</v>
      </c>
      <c r="DR121" s="926"/>
      <c r="DS121" s="926"/>
      <c r="DT121" s="926"/>
      <c r="DU121" s="926"/>
      <c r="DV121" s="927">
        <v>0.1</v>
      </c>
      <c r="DW121" s="927"/>
      <c r="DX121" s="927"/>
      <c r="DY121" s="927"/>
      <c r="DZ121" s="928"/>
    </row>
    <row r="122" spans="1:130" s="226" customFormat="1" ht="26.25" customHeight="1" x14ac:dyDescent="0.15">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468</v>
      </c>
      <c r="AB122" s="959"/>
      <c r="AC122" s="959"/>
      <c r="AD122" s="959"/>
      <c r="AE122" s="960"/>
      <c r="AF122" s="961" t="s">
        <v>478</v>
      </c>
      <c r="AG122" s="959"/>
      <c r="AH122" s="959"/>
      <c r="AI122" s="959"/>
      <c r="AJ122" s="960"/>
      <c r="AK122" s="961" t="s">
        <v>467</v>
      </c>
      <c r="AL122" s="959"/>
      <c r="AM122" s="959"/>
      <c r="AN122" s="959"/>
      <c r="AO122" s="960"/>
      <c r="AP122" s="962" t="s">
        <v>470</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13120249</v>
      </c>
      <c r="BR122" s="1000"/>
      <c r="BS122" s="1000"/>
      <c r="BT122" s="1000"/>
      <c r="BU122" s="1000"/>
      <c r="BV122" s="1000">
        <v>12507568</v>
      </c>
      <c r="BW122" s="1000"/>
      <c r="BX122" s="1000"/>
      <c r="BY122" s="1000"/>
      <c r="BZ122" s="1000"/>
      <c r="CA122" s="1000">
        <v>11696383</v>
      </c>
      <c r="CB122" s="1000"/>
      <c r="CC122" s="1000"/>
      <c r="CD122" s="1000"/>
      <c r="CE122" s="1000"/>
      <c r="CF122" s="1017">
        <v>260.89999999999998</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t="s">
        <v>467</v>
      </c>
      <c r="DH122" s="926"/>
      <c r="DI122" s="926"/>
      <c r="DJ122" s="926"/>
      <c r="DK122" s="926"/>
      <c r="DL122" s="926" t="s">
        <v>477</v>
      </c>
      <c r="DM122" s="926"/>
      <c r="DN122" s="926"/>
      <c r="DO122" s="926"/>
      <c r="DP122" s="926"/>
      <c r="DQ122" s="926" t="s">
        <v>467</v>
      </c>
      <c r="DR122" s="926"/>
      <c r="DS122" s="926"/>
      <c r="DT122" s="926"/>
      <c r="DU122" s="926"/>
      <c r="DV122" s="927" t="s">
        <v>476</v>
      </c>
      <c r="DW122" s="927"/>
      <c r="DX122" s="927"/>
      <c r="DY122" s="927"/>
      <c r="DZ122" s="928"/>
    </row>
    <row r="123" spans="1:130" s="226" customFormat="1" ht="26.25" customHeight="1" x14ac:dyDescent="0.15">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467</v>
      </c>
      <c r="AB123" s="959"/>
      <c r="AC123" s="959"/>
      <c r="AD123" s="959"/>
      <c r="AE123" s="960"/>
      <c r="AF123" s="961" t="s">
        <v>467</v>
      </c>
      <c r="AG123" s="959"/>
      <c r="AH123" s="959"/>
      <c r="AI123" s="959"/>
      <c r="AJ123" s="960"/>
      <c r="AK123" s="961" t="s">
        <v>476</v>
      </c>
      <c r="AL123" s="959"/>
      <c r="AM123" s="959"/>
      <c r="AN123" s="959"/>
      <c r="AO123" s="960"/>
      <c r="AP123" s="962" t="s">
        <v>470</v>
      </c>
      <c r="AQ123" s="963"/>
      <c r="AR123" s="963"/>
      <c r="AS123" s="963"/>
      <c r="AT123" s="964"/>
      <c r="AU123" s="997"/>
      <c r="AV123" s="998"/>
      <c r="AW123" s="998"/>
      <c r="AX123" s="998"/>
      <c r="AY123" s="998"/>
      <c r="AZ123" s="247" t="s">
        <v>191</v>
      </c>
      <c r="BA123" s="247"/>
      <c r="BB123" s="247"/>
      <c r="BC123" s="247"/>
      <c r="BD123" s="247"/>
      <c r="BE123" s="247"/>
      <c r="BF123" s="247"/>
      <c r="BG123" s="247"/>
      <c r="BH123" s="247"/>
      <c r="BI123" s="247"/>
      <c r="BJ123" s="247"/>
      <c r="BK123" s="247"/>
      <c r="BL123" s="247"/>
      <c r="BM123" s="247"/>
      <c r="BN123" s="247"/>
      <c r="BO123" s="977" t="s">
        <v>490</v>
      </c>
      <c r="BP123" s="1005"/>
      <c r="BQ123" s="1064">
        <v>17254333</v>
      </c>
      <c r="BR123" s="1031"/>
      <c r="BS123" s="1031"/>
      <c r="BT123" s="1031"/>
      <c r="BU123" s="1031"/>
      <c r="BV123" s="1031">
        <v>17588233</v>
      </c>
      <c r="BW123" s="1031"/>
      <c r="BX123" s="1031"/>
      <c r="BY123" s="1031"/>
      <c r="BZ123" s="1031"/>
      <c r="CA123" s="1031">
        <v>17386808</v>
      </c>
      <c r="CB123" s="1031"/>
      <c r="CC123" s="1031"/>
      <c r="CD123" s="1031"/>
      <c r="CE123" s="1031"/>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467</v>
      </c>
      <c r="DH123" s="959"/>
      <c r="DI123" s="959"/>
      <c r="DJ123" s="959"/>
      <c r="DK123" s="960"/>
      <c r="DL123" s="961" t="s">
        <v>468</v>
      </c>
      <c r="DM123" s="959"/>
      <c r="DN123" s="959"/>
      <c r="DO123" s="959"/>
      <c r="DP123" s="960"/>
      <c r="DQ123" s="961" t="s">
        <v>467</v>
      </c>
      <c r="DR123" s="959"/>
      <c r="DS123" s="959"/>
      <c r="DT123" s="959"/>
      <c r="DU123" s="960"/>
      <c r="DV123" s="962" t="s">
        <v>467</v>
      </c>
      <c r="DW123" s="963"/>
      <c r="DX123" s="963"/>
      <c r="DY123" s="963"/>
      <c r="DZ123" s="964"/>
    </row>
    <row r="124" spans="1:130" s="226"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467</v>
      </c>
      <c r="AG124" s="959"/>
      <c r="AH124" s="959"/>
      <c r="AI124" s="959"/>
      <c r="AJ124" s="960"/>
      <c r="AK124" s="961" t="s">
        <v>470</v>
      </c>
      <c r="AL124" s="959"/>
      <c r="AM124" s="959"/>
      <c r="AN124" s="959"/>
      <c r="AO124" s="960"/>
      <c r="AP124" s="962" t="s">
        <v>468</v>
      </c>
      <c r="AQ124" s="963"/>
      <c r="AR124" s="963"/>
      <c r="AS124" s="963"/>
      <c r="AT124" s="964"/>
      <c r="AU124" s="1060" t="s">
        <v>492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77.8</v>
      </c>
      <c r="BR124" s="1027"/>
      <c r="BS124" s="1027"/>
      <c r="BT124" s="1027"/>
      <c r="BU124" s="1027"/>
      <c r="BV124" s="1027">
        <v>37.299999999999997</v>
      </c>
      <c r="BW124" s="1027"/>
      <c r="BX124" s="1027"/>
      <c r="BY124" s="1027"/>
      <c r="BZ124" s="1027"/>
      <c r="CA124" s="1027">
        <v>12.9</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468</v>
      </c>
      <c r="DH124" s="986"/>
      <c r="DI124" s="986"/>
      <c r="DJ124" s="986"/>
      <c r="DK124" s="987"/>
      <c r="DL124" s="985" t="s">
        <v>478</v>
      </c>
      <c r="DM124" s="986"/>
      <c r="DN124" s="986"/>
      <c r="DO124" s="986"/>
      <c r="DP124" s="987"/>
      <c r="DQ124" s="985" t="s">
        <v>470</v>
      </c>
      <c r="DR124" s="986"/>
      <c r="DS124" s="986"/>
      <c r="DT124" s="986"/>
      <c r="DU124" s="987"/>
      <c r="DV124" s="988" t="s">
        <v>468</v>
      </c>
      <c r="DW124" s="989"/>
      <c r="DX124" s="989"/>
      <c r="DY124" s="989"/>
      <c r="DZ124" s="990"/>
    </row>
    <row r="125" spans="1:130" s="226" customFormat="1" ht="26.25" customHeight="1" x14ac:dyDescent="0.15">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468</v>
      </c>
      <c r="AB125" s="959"/>
      <c r="AC125" s="959"/>
      <c r="AD125" s="959"/>
      <c r="AE125" s="960"/>
      <c r="AF125" s="961" t="s">
        <v>477</v>
      </c>
      <c r="AG125" s="959"/>
      <c r="AH125" s="959"/>
      <c r="AI125" s="959"/>
      <c r="AJ125" s="960"/>
      <c r="AK125" s="961" t="s">
        <v>470</v>
      </c>
      <c r="AL125" s="959"/>
      <c r="AM125" s="959"/>
      <c r="AN125" s="959"/>
      <c r="AO125" s="960"/>
      <c r="AP125" s="962" t="s">
        <v>468</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468</v>
      </c>
      <c r="DM125" s="931"/>
      <c r="DN125" s="931"/>
      <c r="DO125" s="931"/>
      <c r="DP125" s="931"/>
      <c r="DQ125" s="931" t="s">
        <v>468</v>
      </c>
      <c r="DR125" s="931"/>
      <c r="DS125" s="931"/>
      <c r="DT125" s="931"/>
      <c r="DU125" s="931"/>
      <c r="DV125" s="932" t="s">
        <v>468</v>
      </c>
      <c r="DW125" s="932"/>
      <c r="DX125" s="932"/>
      <c r="DY125" s="932"/>
      <c r="DZ125" s="933"/>
    </row>
    <row r="126" spans="1:130" s="226" customFormat="1" ht="26.25" customHeight="1" thickBot="1" x14ac:dyDescent="0.2">
      <c r="A126" s="1058"/>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478</v>
      </c>
      <c r="AB126" s="959"/>
      <c r="AC126" s="959"/>
      <c r="AD126" s="959"/>
      <c r="AE126" s="960"/>
      <c r="AF126" s="961" t="s">
        <v>468</v>
      </c>
      <c r="AG126" s="959"/>
      <c r="AH126" s="959"/>
      <c r="AI126" s="959"/>
      <c r="AJ126" s="960"/>
      <c r="AK126" s="961" t="s">
        <v>468</v>
      </c>
      <c r="AL126" s="959"/>
      <c r="AM126" s="959"/>
      <c r="AN126" s="959"/>
      <c r="AO126" s="960"/>
      <c r="AP126" s="962" t="s">
        <v>468</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476</v>
      </c>
      <c r="DH126" s="926"/>
      <c r="DI126" s="926"/>
      <c r="DJ126" s="926"/>
      <c r="DK126" s="926"/>
      <c r="DL126" s="926" t="s">
        <v>476</v>
      </c>
      <c r="DM126" s="926"/>
      <c r="DN126" s="926"/>
      <c r="DO126" s="926"/>
      <c r="DP126" s="926"/>
      <c r="DQ126" s="926" t="s">
        <v>477</v>
      </c>
      <c r="DR126" s="926"/>
      <c r="DS126" s="926"/>
      <c r="DT126" s="926"/>
      <c r="DU126" s="926"/>
      <c r="DV126" s="927" t="s">
        <v>468</v>
      </c>
      <c r="DW126" s="927"/>
      <c r="DX126" s="927"/>
      <c r="DY126" s="927"/>
      <c r="DZ126" s="928"/>
    </row>
    <row r="127" spans="1:130" s="226"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467</v>
      </c>
      <c r="AB127" s="959"/>
      <c r="AC127" s="959"/>
      <c r="AD127" s="959"/>
      <c r="AE127" s="960"/>
      <c r="AF127" s="961" t="s">
        <v>467</v>
      </c>
      <c r="AG127" s="959"/>
      <c r="AH127" s="959"/>
      <c r="AI127" s="959"/>
      <c r="AJ127" s="960"/>
      <c r="AK127" s="961" t="s">
        <v>478</v>
      </c>
      <c r="AL127" s="959"/>
      <c r="AM127" s="959"/>
      <c r="AN127" s="959"/>
      <c r="AO127" s="960"/>
      <c r="AP127" s="962" t="s">
        <v>468</v>
      </c>
      <c r="AQ127" s="963"/>
      <c r="AR127" s="963"/>
      <c r="AS127" s="963"/>
      <c r="AT127" s="964"/>
      <c r="AU127" s="228"/>
      <c r="AV127" s="228"/>
      <c r="AW127" s="228"/>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28"/>
      <c r="CB127" s="228"/>
      <c r="CC127" s="228"/>
      <c r="CD127" s="251"/>
      <c r="CE127" s="251"/>
      <c r="CF127" s="251"/>
      <c r="CG127" s="228"/>
      <c r="CH127" s="228"/>
      <c r="CI127" s="228"/>
      <c r="CJ127" s="250"/>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467</v>
      </c>
      <c r="DH127" s="926"/>
      <c r="DI127" s="926"/>
      <c r="DJ127" s="926"/>
      <c r="DK127" s="926"/>
      <c r="DL127" s="926" t="s">
        <v>467</v>
      </c>
      <c r="DM127" s="926"/>
      <c r="DN127" s="926"/>
      <c r="DO127" s="926"/>
      <c r="DP127" s="926"/>
      <c r="DQ127" s="926" t="s">
        <v>468</v>
      </c>
      <c r="DR127" s="926"/>
      <c r="DS127" s="926"/>
      <c r="DT127" s="926"/>
      <c r="DU127" s="926"/>
      <c r="DV127" s="927" t="s">
        <v>468</v>
      </c>
      <c r="DW127" s="927"/>
      <c r="DX127" s="927"/>
      <c r="DY127" s="927"/>
      <c r="DZ127" s="928"/>
    </row>
    <row r="128" spans="1:130" s="226"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9496</v>
      </c>
      <c r="AB128" s="1047"/>
      <c r="AC128" s="1047"/>
      <c r="AD128" s="1047"/>
      <c r="AE128" s="1048"/>
      <c r="AF128" s="1049">
        <v>6928</v>
      </c>
      <c r="AG128" s="1047"/>
      <c r="AH128" s="1047"/>
      <c r="AI128" s="1047"/>
      <c r="AJ128" s="1048"/>
      <c r="AK128" s="1049">
        <v>53338</v>
      </c>
      <c r="AL128" s="1047"/>
      <c r="AM128" s="1047"/>
      <c r="AN128" s="1047"/>
      <c r="AO128" s="1048"/>
      <c r="AP128" s="1050"/>
      <c r="AQ128" s="1051"/>
      <c r="AR128" s="1051"/>
      <c r="AS128" s="1051"/>
      <c r="AT128" s="1052"/>
      <c r="AU128" s="228"/>
      <c r="AV128" s="228"/>
      <c r="AW128" s="228"/>
      <c r="AX128" s="896" t="s">
        <v>505</v>
      </c>
      <c r="AY128" s="897"/>
      <c r="AZ128" s="897"/>
      <c r="BA128" s="897"/>
      <c r="BB128" s="897"/>
      <c r="BC128" s="897"/>
      <c r="BD128" s="897"/>
      <c r="BE128" s="898"/>
      <c r="BF128" s="1053" t="s">
        <v>468</v>
      </c>
      <c r="BG128" s="1054"/>
      <c r="BH128" s="1054"/>
      <c r="BI128" s="1054"/>
      <c r="BJ128" s="1054"/>
      <c r="BK128" s="1054"/>
      <c r="BL128" s="1055"/>
      <c r="BM128" s="1053">
        <v>14.65</v>
      </c>
      <c r="BN128" s="1054"/>
      <c r="BO128" s="1054"/>
      <c r="BP128" s="1054"/>
      <c r="BQ128" s="1054"/>
      <c r="BR128" s="1054"/>
      <c r="BS128" s="1055"/>
      <c r="BT128" s="1053">
        <v>20</v>
      </c>
      <c r="BU128" s="1054"/>
      <c r="BV128" s="1054"/>
      <c r="BW128" s="1054"/>
      <c r="BX128" s="1054"/>
      <c r="BY128" s="1054"/>
      <c r="BZ128" s="1076"/>
      <c r="CA128" s="251"/>
      <c r="CB128" s="251"/>
      <c r="CC128" s="251"/>
      <c r="CD128" s="251"/>
      <c r="CE128" s="251"/>
      <c r="CF128" s="251"/>
      <c r="CG128" s="228"/>
      <c r="CH128" s="228"/>
      <c r="CI128" s="228"/>
      <c r="CJ128" s="250"/>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468</v>
      </c>
      <c r="DH128" s="1039"/>
      <c r="DI128" s="1039"/>
      <c r="DJ128" s="1039"/>
      <c r="DK128" s="1039"/>
      <c r="DL128" s="1039" t="s">
        <v>467</v>
      </c>
      <c r="DM128" s="1039"/>
      <c r="DN128" s="1039"/>
      <c r="DO128" s="1039"/>
      <c r="DP128" s="1039"/>
      <c r="DQ128" s="1039" t="s">
        <v>467</v>
      </c>
      <c r="DR128" s="1039"/>
      <c r="DS128" s="1039"/>
      <c r="DT128" s="1039"/>
      <c r="DU128" s="1039"/>
      <c r="DV128" s="1040" t="s">
        <v>476</v>
      </c>
      <c r="DW128" s="1040"/>
      <c r="DX128" s="1040"/>
      <c r="DY128" s="1040"/>
      <c r="DZ128" s="1041"/>
    </row>
    <row r="129" spans="1:131" s="226"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5196762</v>
      </c>
      <c r="AB129" s="959"/>
      <c r="AC129" s="959"/>
      <c r="AD129" s="959"/>
      <c r="AE129" s="960"/>
      <c r="AF129" s="961">
        <v>5643668</v>
      </c>
      <c r="AG129" s="959"/>
      <c r="AH129" s="959"/>
      <c r="AI129" s="959"/>
      <c r="AJ129" s="960"/>
      <c r="AK129" s="961">
        <v>5582683</v>
      </c>
      <c r="AL129" s="959"/>
      <c r="AM129" s="959"/>
      <c r="AN129" s="959"/>
      <c r="AO129" s="960"/>
      <c r="AP129" s="1073"/>
      <c r="AQ129" s="1074"/>
      <c r="AR129" s="1074"/>
      <c r="AS129" s="1074"/>
      <c r="AT129" s="1075"/>
      <c r="AU129" s="229"/>
      <c r="AV129" s="229"/>
      <c r="AW129" s="229"/>
      <c r="AX129" s="1065" t="s">
        <v>508</v>
      </c>
      <c r="AY129" s="923"/>
      <c r="AZ129" s="923"/>
      <c r="BA129" s="923"/>
      <c r="BB129" s="923"/>
      <c r="BC129" s="923"/>
      <c r="BD129" s="923"/>
      <c r="BE129" s="924"/>
      <c r="BF129" s="1066" t="s">
        <v>470</v>
      </c>
      <c r="BG129" s="1067"/>
      <c r="BH129" s="1067"/>
      <c r="BI129" s="1067"/>
      <c r="BJ129" s="1067"/>
      <c r="BK129" s="1067"/>
      <c r="BL129" s="1068"/>
      <c r="BM129" s="1066">
        <v>19.649999999999999</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991460</v>
      </c>
      <c r="AB130" s="959"/>
      <c r="AC130" s="959"/>
      <c r="AD130" s="959"/>
      <c r="AE130" s="960"/>
      <c r="AF130" s="961">
        <v>1087815</v>
      </c>
      <c r="AG130" s="959"/>
      <c r="AH130" s="959"/>
      <c r="AI130" s="959"/>
      <c r="AJ130" s="960"/>
      <c r="AK130" s="961">
        <v>1099187</v>
      </c>
      <c r="AL130" s="959"/>
      <c r="AM130" s="959"/>
      <c r="AN130" s="959"/>
      <c r="AO130" s="960"/>
      <c r="AP130" s="1073"/>
      <c r="AQ130" s="1074"/>
      <c r="AR130" s="1074"/>
      <c r="AS130" s="1074"/>
      <c r="AT130" s="1075"/>
      <c r="AU130" s="229"/>
      <c r="AV130" s="229"/>
      <c r="AW130" s="229"/>
      <c r="AX130" s="1065" t="s">
        <v>511</v>
      </c>
      <c r="AY130" s="923"/>
      <c r="AZ130" s="923"/>
      <c r="BA130" s="923"/>
      <c r="BB130" s="923"/>
      <c r="BC130" s="923"/>
      <c r="BD130" s="923"/>
      <c r="BE130" s="924"/>
      <c r="BF130" s="1101">
        <v>13.5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4205302</v>
      </c>
      <c r="AB131" s="986"/>
      <c r="AC131" s="986"/>
      <c r="AD131" s="986"/>
      <c r="AE131" s="987"/>
      <c r="AF131" s="985">
        <v>4555853</v>
      </c>
      <c r="AG131" s="986"/>
      <c r="AH131" s="986"/>
      <c r="AI131" s="986"/>
      <c r="AJ131" s="987"/>
      <c r="AK131" s="985">
        <v>4483496</v>
      </c>
      <c r="AL131" s="986"/>
      <c r="AM131" s="986"/>
      <c r="AN131" s="986"/>
      <c r="AO131" s="987"/>
      <c r="AP131" s="1110"/>
      <c r="AQ131" s="1111"/>
      <c r="AR131" s="1111"/>
      <c r="AS131" s="1111"/>
      <c r="AT131" s="1112"/>
      <c r="AU131" s="229"/>
      <c r="AV131" s="229"/>
      <c r="AW131" s="229"/>
      <c r="AX131" s="1083" t="s">
        <v>513</v>
      </c>
      <c r="AY131" s="726"/>
      <c r="AZ131" s="726"/>
      <c r="BA131" s="726"/>
      <c r="BB131" s="726"/>
      <c r="BC131" s="726"/>
      <c r="BD131" s="726"/>
      <c r="BE131" s="1037"/>
      <c r="BF131" s="1084">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12.66130233</v>
      </c>
      <c r="AB132" s="1097"/>
      <c r="AC132" s="1097"/>
      <c r="AD132" s="1097"/>
      <c r="AE132" s="1098"/>
      <c r="AF132" s="1099">
        <v>13.3556109</v>
      </c>
      <c r="AG132" s="1097"/>
      <c r="AH132" s="1097"/>
      <c r="AI132" s="1097"/>
      <c r="AJ132" s="1098"/>
      <c r="AK132" s="1099">
        <v>14.68365311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10.1</v>
      </c>
      <c r="AB133" s="1080"/>
      <c r="AC133" s="1080"/>
      <c r="AD133" s="1080"/>
      <c r="AE133" s="1081"/>
      <c r="AF133" s="1079">
        <v>11.6</v>
      </c>
      <c r="AG133" s="1080"/>
      <c r="AH133" s="1080"/>
      <c r="AI133" s="1080"/>
      <c r="AJ133" s="1081"/>
      <c r="AK133" s="1079">
        <v>13.5</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ZIQkFBGxunWmrQs8N9nzBW47tfz/f4EZYjfVJKT5IGPdua20UxqPbr4cY0QO3HVVyg1u8YXT5XdLHXrOjVJ4w==" saltValue="f3ApsLc9fF2oesNGVoRb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2IwsUI5B9eyMnqXjHnFqnY0dEXoXMI1G3g8SoIAZi1evRU5KIGXH3rZ2USvG5BERS6ZTrlN6bC5vqIKLIfNWOQ==" saltValue="UXryy1V/A38qWR4uLLMtu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o7UoxvQQD2TPhQ+sNSJYnXr/fnCRd2oRxavKn/syTizjQZdRHyIxDN9R93P4auXw+DA0BU7xdpt/0Er71+yg==" saltValue="REH3H6rnLcebM+jqvmdvO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525</v>
      </c>
      <c r="AL9" s="1117"/>
      <c r="AM9" s="1117"/>
      <c r="AN9" s="1118"/>
      <c r="AO9" s="277">
        <v>1378256</v>
      </c>
      <c r="AP9" s="277">
        <v>80831</v>
      </c>
      <c r="AQ9" s="278">
        <v>91991</v>
      </c>
      <c r="AR9" s="279">
        <v>-12.1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526</v>
      </c>
      <c r="AL10" s="1117"/>
      <c r="AM10" s="1117"/>
      <c r="AN10" s="1118"/>
      <c r="AO10" s="280">
        <v>244283</v>
      </c>
      <c r="AP10" s="280">
        <v>14327</v>
      </c>
      <c r="AQ10" s="281">
        <v>12405</v>
      </c>
      <c r="AR10" s="282">
        <v>15.5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527</v>
      </c>
      <c r="AL11" s="1117"/>
      <c r="AM11" s="1117"/>
      <c r="AN11" s="1118"/>
      <c r="AO11" s="280" t="s">
        <v>528</v>
      </c>
      <c r="AP11" s="280" t="s">
        <v>528</v>
      </c>
      <c r="AQ11" s="281">
        <v>395</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529</v>
      </c>
      <c r="AL12" s="1117"/>
      <c r="AM12" s="1117"/>
      <c r="AN12" s="1118"/>
      <c r="AO12" s="280" t="s">
        <v>528</v>
      </c>
      <c r="AP12" s="280" t="s">
        <v>528</v>
      </c>
      <c r="AQ12" s="281">
        <v>19</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530</v>
      </c>
      <c r="AL13" s="1117"/>
      <c r="AM13" s="1117"/>
      <c r="AN13" s="1118"/>
      <c r="AO13" s="280">
        <v>55635</v>
      </c>
      <c r="AP13" s="280">
        <v>3263</v>
      </c>
      <c r="AQ13" s="281">
        <v>3751</v>
      </c>
      <c r="AR13" s="282">
        <v>-13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531</v>
      </c>
      <c r="AL14" s="1117"/>
      <c r="AM14" s="1117"/>
      <c r="AN14" s="1118"/>
      <c r="AO14" s="280">
        <v>87691</v>
      </c>
      <c r="AP14" s="280">
        <v>5143</v>
      </c>
      <c r="AQ14" s="281">
        <v>1672</v>
      </c>
      <c r="AR14" s="282">
        <v>207.6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532</v>
      </c>
      <c r="AL15" s="1120"/>
      <c r="AM15" s="1120"/>
      <c r="AN15" s="1121"/>
      <c r="AO15" s="280">
        <v>-94258</v>
      </c>
      <c r="AP15" s="280">
        <v>-5528</v>
      </c>
      <c r="AQ15" s="281">
        <v>-6358</v>
      </c>
      <c r="AR15" s="282">
        <v>-13.1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191</v>
      </c>
      <c r="AL16" s="1120"/>
      <c r="AM16" s="1120"/>
      <c r="AN16" s="1121"/>
      <c r="AO16" s="280">
        <v>1671607</v>
      </c>
      <c r="AP16" s="280">
        <v>98036</v>
      </c>
      <c r="AQ16" s="281">
        <v>103876</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537</v>
      </c>
      <c r="AL21" s="1123"/>
      <c r="AM21" s="1123"/>
      <c r="AN21" s="1124"/>
      <c r="AO21" s="293">
        <v>9.56</v>
      </c>
      <c r="AP21" s="294">
        <v>9.2899999999999991</v>
      </c>
      <c r="AQ21" s="295">
        <v>0.27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538</v>
      </c>
      <c r="AL22" s="1123"/>
      <c r="AM22" s="1123"/>
      <c r="AN22" s="1124"/>
      <c r="AO22" s="298">
        <v>94.7</v>
      </c>
      <c r="AP22" s="299">
        <v>96.9</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542</v>
      </c>
      <c r="AL32" s="1131"/>
      <c r="AM32" s="1131"/>
      <c r="AN32" s="1132"/>
      <c r="AO32" s="308">
        <v>1563333</v>
      </c>
      <c r="AP32" s="308">
        <v>91686</v>
      </c>
      <c r="AQ32" s="309">
        <v>51927</v>
      </c>
      <c r="AR32" s="310">
        <v>76.599999999999994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543</v>
      </c>
      <c r="AL33" s="1131"/>
      <c r="AM33" s="1131"/>
      <c r="AN33" s="1132"/>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544</v>
      </c>
      <c r="AL34" s="1131"/>
      <c r="AM34" s="1131"/>
      <c r="AN34" s="1132"/>
      <c r="AO34" s="308" t="s">
        <v>528</v>
      </c>
      <c r="AP34" s="308" t="s">
        <v>528</v>
      </c>
      <c r="AQ34" s="309" t="s">
        <v>528</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545</v>
      </c>
      <c r="AL35" s="1131"/>
      <c r="AM35" s="1131"/>
      <c r="AN35" s="1132"/>
      <c r="AO35" s="308">
        <v>202741</v>
      </c>
      <c r="AP35" s="308">
        <v>11890</v>
      </c>
      <c r="AQ35" s="309">
        <v>15337</v>
      </c>
      <c r="AR35" s="310">
        <v>-22.5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546</v>
      </c>
      <c r="AL36" s="1131"/>
      <c r="AM36" s="1131"/>
      <c r="AN36" s="1132"/>
      <c r="AO36" s="308">
        <v>44792</v>
      </c>
      <c r="AP36" s="308">
        <v>2627</v>
      </c>
      <c r="AQ36" s="309">
        <v>2347</v>
      </c>
      <c r="AR36" s="310">
        <v>11.9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547</v>
      </c>
      <c r="AL37" s="1131"/>
      <c r="AM37" s="1131"/>
      <c r="AN37" s="1132"/>
      <c r="AO37" s="308" t="s">
        <v>528</v>
      </c>
      <c r="AP37" s="308" t="s">
        <v>528</v>
      </c>
      <c r="AQ37" s="309">
        <v>463</v>
      </c>
      <c r="AR37" s="310" t="s">
        <v>528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548</v>
      </c>
      <c r="AL38" s="1134"/>
      <c r="AM38" s="1134"/>
      <c r="AN38" s="1135"/>
      <c r="AO38" s="311" t="s">
        <v>528</v>
      </c>
      <c r="AP38" s="311" t="s">
        <v>528</v>
      </c>
      <c r="AQ38" s="312">
        <v>1</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549</v>
      </c>
      <c r="AL39" s="1134"/>
      <c r="AM39" s="1134"/>
      <c r="AN39" s="1135"/>
      <c r="AO39" s="308">
        <v>-53338</v>
      </c>
      <c r="AP39" s="308">
        <v>-3128</v>
      </c>
      <c r="AQ39" s="309">
        <v>-3326</v>
      </c>
      <c r="AR39" s="310">
        <v>-6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550</v>
      </c>
      <c r="AL40" s="1131"/>
      <c r="AM40" s="1131"/>
      <c r="AN40" s="1132"/>
      <c r="AO40" s="308">
        <v>-1099187</v>
      </c>
      <c r="AP40" s="308">
        <v>-64465</v>
      </c>
      <c r="AQ40" s="309">
        <v>-45680</v>
      </c>
      <c r="AR40" s="310">
        <v>41.1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303</v>
      </c>
      <c r="AL41" s="1137"/>
      <c r="AM41" s="1137"/>
      <c r="AN41" s="1138"/>
      <c r="AO41" s="308">
        <v>658341</v>
      </c>
      <c r="AP41" s="308">
        <v>38610</v>
      </c>
      <c r="AQ41" s="309">
        <v>21069</v>
      </c>
      <c r="AR41" s="310">
        <v>83.3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520</v>
      </c>
      <c r="AN49" s="1127" t="s">
        <v>554</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2475404</v>
      </c>
      <c r="AN51" s="330">
        <v>145501</v>
      </c>
      <c r="AO51" s="331">
        <v>76.5</v>
      </c>
      <c r="AP51" s="332">
        <v>73475</v>
      </c>
      <c r="AQ51" s="333">
        <v>9.1</v>
      </c>
      <c r="AR51" s="334">
        <v>67.400000000000006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1276907</v>
      </c>
      <c r="AN52" s="338">
        <v>75055</v>
      </c>
      <c r="AO52" s="339">
        <v>244.7</v>
      </c>
      <c r="AP52" s="340">
        <v>43072</v>
      </c>
      <c r="AQ52" s="341">
        <v>31.1</v>
      </c>
      <c r="AR52" s="342">
        <v>213.6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3620418</v>
      </c>
      <c r="AN53" s="330">
        <v>214327</v>
      </c>
      <c r="AO53" s="331">
        <v>47.3</v>
      </c>
      <c r="AP53" s="332">
        <v>87464</v>
      </c>
      <c r="AQ53" s="333">
        <v>19</v>
      </c>
      <c r="AR53" s="334">
        <v>28.3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375357</v>
      </c>
      <c r="AN54" s="338">
        <v>22221</v>
      </c>
      <c r="AO54" s="339">
        <v>-70.400000000000006</v>
      </c>
      <c r="AP54" s="340">
        <v>47479</v>
      </c>
      <c r="AQ54" s="341">
        <v>10.199999999999999</v>
      </c>
      <c r="AR54" s="342">
        <v>-80.599999999999994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1912091</v>
      </c>
      <c r="AN55" s="330">
        <v>112642</v>
      </c>
      <c r="AO55" s="331">
        <v>-47.4</v>
      </c>
      <c r="AP55" s="332">
        <v>96248</v>
      </c>
      <c r="AQ55" s="333">
        <v>10</v>
      </c>
      <c r="AR55" s="334">
        <v>-57.4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554236</v>
      </c>
      <c r="AN56" s="338">
        <v>32650</v>
      </c>
      <c r="AO56" s="339">
        <v>46.9</v>
      </c>
      <c r="AP56" s="340">
        <v>55768</v>
      </c>
      <c r="AQ56" s="341">
        <v>17.5</v>
      </c>
      <c r="AR56" s="342">
        <v>29.4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1178557</v>
      </c>
      <c r="AN57" s="330">
        <v>69132</v>
      </c>
      <c r="AO57" s="331">
        <v>-38.6</v>
      </c>
      <c r="AP57" s="332">
        <v>76413</v>
      </c>
      <c r="AQ57" s="333">
        <v>-20.6</v>
      </c>
      <c r="AR57" s="334">
        <v>-18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448236</v>
      </c>
      <c r="AN58" s="338">
        <v>26293</v>
      </c>
      <c r="AO58" s="339">
        <v>-19.5</v>
      </c>
      <c r="AP58" s="340">
        <v>39658</v>
      </c>
      <c r="AQ58" s="341">
        <v>-28.9</v>
      </c>
      <c r="AR58" s="342">
        <v>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1037533</v>
      </c>
      <c r="AN59" s="330">
        <v>60849</v>
      </c>
      <c r="AO59" s="331">
        <v>-12</v>
      </c>
      <c r="AP59" s="332">
        <v>66481</v>
      </c>
      <c r="AQ59" s="333">
        <v>-13</v>
      </c>
      <c r="AR59" s="334">
        <v>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524841</v>
      </c>
      <c r="AN60" s="338">
        <v>30781</v>
      </c>
      <c r="AO60" s="339">
        <v>17.100000000000001</v>
      </c>
      <c r="AP60" s="340">
        <v>36120</v>
      </c>
      <c r="AQ60" s="341">
        <v>-8.9</v>
      </c>
      <c r="AR60" s="342">
        <v>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2044801</v>
      </c>
      <c r="AN61" s="345">
        <v>120490</v>
      </c>
      <c r="AO61" s="346">
        <v>5.2</v>
      </c>
      <c r="AP61" s="347">
        <v>80016</v>
      </c>
      <c r="AQ61" s="348">
        <v>0.9</v>
      </c>
      <c r="AR61" s="334">
        <v>4.3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635915</v>
      </c>
      <c r="AN62" s="338">
        <v>37400</v>
      </c>
      <c r="AO62" s="339">
        <v>43.8</v>
      </c>
      <c r="AP62" s="340">
        <v>44419</v>
      </c>
      <c r="AQ62" s="341">
        <v>4.2</v>
      </c>
      <c r="AR62" s="342">
        <v>39.6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bzpBdd/YnytguCo275zo/SQ0phzk1DQgFxyyBZXMRbSNerDeDEg5RQ1u2RKLdfdSTvdljOMGbJDOkdcVpr2qg==" saltValue="Rk2y+tglj/cpRXl7osp7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2C+0H2Eo3OSfj2NCjag0DsA3tNw0pbiOrBxkMdVaYMpp6XyxvOKLtD22sLM9ASHSKyIvhNn6/GTLdAiNShz44w==" saltValue="/Le4EYXOA3+/LlcxEgHM9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WrD60SXJF21alyefydYc36dcW8BW99elD5Fm+Sc4xIlJdmkpdlWEw5UfLFPwQGPdOmVecIyFiMlcd29BNd9CcA==" saltValue="pqjrsHZNBnWKnEAXD+Jf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16.53</v>
      </c>
      <c r="G47" s="12">
        <v>16.670000000000002</v>
      </c>
      <c r="H47" s="12">
        <v>20.91</v>
      </c>
      <c r="I47" s="12">
        <v>25.13</v>
      </c>
      <c r="J47" s="13">
        <v>35.17</v>
      </c>
    </row>
    <row r="48" spans="2:10" ht="57.75" customHeight="1" x14ac:dyDescent="0.15">
      <c r="B48" s="14"/>
      <c r="C48" s="1141" t="s">
        <v>4</v>
      </c>
      <c r="D48" s="1141"/>
      <c r="E48" s="1142"/>
      <c r="F48" s="15">
        <v>11.55</v>
      </c>
      <c r="G48" s="16">
        <v>9.31</v>
      </c>
      <c r="H48" s="16">
        <v>8.24</v>
      </c>
      <c r="I48" s="16">
        <v>14.44</v>
      </c>
      <c r="J48" s="17">
        <v>11.95</v>
      </c>
    </row>
    <row r="49" spans="2:10" ht="57.75" customHeight="1" thickBot="1" x14ac:dyDescent="0.2">
      <c r="B49" s="18"/>
      <c r="C49" s="1143" t="s">
        <v>5</v>
      </c>
      <c r="D49" s="1143"/>
      <c r="E49" s="1144"/>
      <c r="F49" s="19" t="s">
        <v>575</v>
      </c>
      <c r="G49" s="20" t="s">
        <v>576</v>
      </c>
      <c r="H49" s="20">
        <v>5.3</v>
      </c>
      <c r="I49" s="20">
        <v>12.74</v>
      </c>
      <c r="J49" s="21">
        <v>7.12</v>
      </c>
    </row>
    <row r="50" spans="2:10" x14ac:dyDescent="0.15"/>
  </sheetData>
  <sheetProtection algorithmName="SHA-512" hashValue="iIEAGiUSq1bCuu20M2PH/XGg2SD2hPIsORI/8dUuGv6U5YwYrAWJIn2Q3g25LFWe5/99rTtOH9xPCrs3l+0/Uw==" saltValue="N7Po8sJ9CgjAYcpQMQmq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2024-03-19T09:37:23Z</cp:lastPrinted>
  <dcterms:created xsi:type="dcterms:W3CDTF">2024-03-14T04:42:01Z</dcterms:created>
  <dcterms:modified xsi:type="dcterms:W3CDTF">2024-03-19T09:56:06Z</dcterms:modified>
  <cp:category/>
</cp:coreProperties>
</file>